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us2pc\協會\委員會\學術委員會\6_長期照顧服務人員繼續教育積分審定\★☆113年專用★☆\最新-課程認定及積分採認實施計畫書\"/>
    </mc:Choice>
  </mc:AlternateContent>
  <xr:revisionPtr revIDLastSave="0" documentId="13_ncr:1_{6A8F5871-3E37-4161-AD4E-1E8590C577A2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身分驗證" sheetId="17" state="hidden" r:id="rId5"/>
    <sheet name="4課程完訓人員(課程開始時間)1" sheetId="9" r:id="rId6"/>
    <sheet name="5簽到單(範本)" sheetId="10" r:id="rId7"/>
    <sheet name="4課程完訓人員(課程開始時間)2" sheetId="27" r:id="rId8"/>
    <sheet name="4課程完訓人員(課程開始時間)3" sheetId="28" r:id="rId9"/>
    <sheet name="4課程完訓人員(課程開始時間)4" sheetId="29" r:id="rId10"/>
    <sheet name="4課程完訓人員(課程開始時間)5" sheetId="31" r:id="rId11"/>
    <sheet name="4課程完訓人員(課程開始時間)6" sheetId="30" r:id="rId12"/>
    <sheet name="4課程完訓人員(課程開始時間)7" sheetId="32" r:id="rId13"/>
    <sheet name="4課程完訓人員(課程開始時間)8" sheetId="35" r:id="rId14"/>
    <sheet name="4課程完訓人員(課程開始時間)9" sheetId="34" r:id="rId15"/>
    <sheet name="4課程完訓人員(課程開始時間)10" sheetId="33" r:id="rId16"/>
    <sheet name="4課程完訓人員(課程開始時間)11" sheetId="40" r:id="rId17"/>
    <sheet name="4課程完訓人員(課程開始時間)12" sheetId="39" r:id="rId18"/>
    <sheet name="4課程完訓人員(課程開始時間)13" sheetId="38" r:id="rId19"/>
    <sheet name="4課程完訓人員(課程開始時間)14" sheetId="37" r:id="rId20"/>
    <sheet name="4課程完訓人員(課程開始時間)15" sheetId="36" r:id="rId21"/>
  </sheets>
  <externalReferences>
    <externalReference r:id="rId22"/>
  </externalReferences>
  <definedNames>
    <definedName name="_xlnm.Print_Area" localSheetId="6">'5簽到單(範本)'!$A$1:$I$24</definedName>
    <definedName name="_xlnm.Print_Titles" localSheetId="6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E29" i="2"/>
  <c r="F29" i="2" s="1"/>
  <c r="G29" i="2" s="1"/>
  <c r="L29" i="2" s="1"/>
  <c r="D29" i="2"/>
  <c r="E28" i="2"/>
  <c r="F28" i="2" s="1"/>
  <c r="G28" i="2" s="1"/>
  <c r="L28" i="2" s="1"/>
  <c r="D28" i="2"/>
  <c r="G27" i="2"/>
  <c r="L27" i="2" s="1"/>
  <c r="F27" i="2"/>
  <c r="E27" i="2"/>
  <c r="D27" i="2"/>
  <c r="E26" i="2"/>
  <c r="D26" i="2"/>
  <c r="F26" i="2" s="1"/>
  <c r="G26" i="2" s="1"/>
  <c r="L26" i="2" s="1"/>
  <c r="E25" i="2"/>
  <c r="F25" i="2" s="1"/>
  <c r="G25" i="2" s="1"/>
  <c r="L25" i="2" s="1"/>
  <c r="D25" i="2"/>
  <c r="F24" i="2"/>
  <c r="G24" i="2" s="1"/>
  <c r="L24" i="2" s="1"/>
  <c r="E24" i="2"/>
  <c r="D24" i="2"/>
  <c r="G23" i="2"/>
  <c r="L23" i="2" s="1"/>
  <c r="F23" i="2"/>
  <c r="E23" i="2"/>
  <c r="D23" i="2"/>
  <c r="E22" i="2"/>
  <c r="D22" i="2"/>
  <c r="F22" i="2" s="1"/>
  <c r="G22" i="2" s="1"/>
  <c r="L22" i="2" s="1"/>
  <c r="E21" i="2"/>
  <c r="F21" i="2" s="1"/>
  <c r="G21" i="2" s="1"/>
  <c r="L21" i="2" s="1"/>
  <c r="D21" i="2"/>
  <c r="F20" i="2"/>
  <c r="G20" i="2" s="1"/>
  <c r="L20" i="2" s="1"/>
  <c r="E20" i="2"/>
  <c r="D20" i="2"/>
  <c r="G19" i="2"/>
  <c r="L19" i="2" s="1"/>
  <c r="F19" i="2"/>
  <c r="E19" i="2"/>
  <c r="D19" i="2"/>
  <c r="E18" i="2"/>
  <c r="F18" i="2" s="1"/>
  <c r="G18" i="2" s="1"/>
  <c r="L18" i="2" s="1"/>
  <c r="D18" i="2"/>
  <c r="E17" i="2"/>
  <c r="F17" i="2" s="1"/>
  <c r="G17" i="2" s="1"/>
  <c r="L17" i="2" s="1"/>
  <c r="D17" i="2"/>
  <c r="F16" i="2"/>
  <c r="G16" i="2" s="1"/>
  <c r="L16" i="2" s="1"/>
  <c r="E16" i="2"/>
  <c r="D16" i="2"/>
  <c r="G15" i="2"/>
  <c r="L15" i="2" s="1"/>
  <c r="F15" i="2"/>
  <c r="E15" i="2"/>
  <c r="D15" i="2"/>
  <c r="E14" i="2"/>
  <c r="F14" i="2" s="1"/>
  <c r="G14" i="2" s="1"/>
  <c r="L14" i="2" s="1"/>
  <c r="D14" i="2"/>
  <c r="E13" i="2"/>
  <c r="F13" i="2" s="1"/>
  <c r="G13" i="2" s="1"/>
  <c r="L13" i="2" s="1"/>
  <c r="D13" i="2"/>
  <c r="F12" i="2"/>
  <c r="G12" i="2" s="1"/>
  <c r="L12" i="2" s="1"/>
  <c r="E12" i="2"/>
  <c r="D12" i="2"/>
  <c r="G11" i="2"/>
  <c r="L11" i="2" s="1"/>
  <c r="F11" i="2"/>
  <c r="E11" i="2"/>
  <c r="D11" i="2"/>
  <c r="E10" i="2"/>
  <c r="F10" i="2" s="1"/>
  <c r="G10" i="2" s="1"/>
  <c r="L10" i="2" s="1"/>
  <c r="D10" i="2"/>
  <c r="E9" i="2"/>
  <c r="F9" i="2" s="1"/>
  <c r="G9" i="2" s="1"/>
  <c r="L9" i="2" s="1"/>
  <c r="D9" i="2"/>
  <c r="F8" i="2"/>
  <c r="G8" i="2" s="1"/>
  <c r="L8" i="2" s="1"/>
  <c r="E8" i="2"/>
  <c r="D8" i="2"/>
  <c r="G7" i="2"/>
  <c r="L7" i="2" s="1"/>
  <c r="F7" i="2"/>
  <c r="E7" i="2"/>
  <c r="D7" i="2"/>
  <c r="E6" i="2"/>
  <c r="F6" i="2" s="1"/>
  <c r="G6" i="2" s="1"/>
  <c r="L6" i="2" s="1"/>
  <c r="D6" i="2"/>
  <c r="E5" i="2"/>
  <c r="F5" i="2" s="1"/>
  <c r="G5" i="2" s="1"/>
  <c r="L5" i="2" s="1"/>
  <c r="R5" i="2" s="1"/>
  <c r="D5" i="2"/>
  <c r="F4" i="2"/>
  <c r="G4" i="2" s="1"/>
  <c r="L4" i="2" s="1"/>
  <c r="E4" i="2"/>
  <c r="D4" i="2"/>
  <c r="E3" i="2"/>
  <c r="D3" i="2"/>
  <c r="H202" i="40"/>
  <c r="H201" i="40"/>
  <c r="H200" i="40"/>
  <c r="H199" i="40"/>
  <c r="H198" i="40"/>
  <c r="H197" i="40"/>
  <c r="H196" i="40"/>
  <c r="H195" i="40"/>
  <c r="H194" i="40"/>
  <c r="H193" i="40"/>
  <c r="H192" i="40"/>
  <c r="H191" i="40"/>
  <c r="H190" i="40"/>
  <c r="H189" i="40"/>
  <c r="H188" i="40"/>
  <c r="H187" i="40"/>
  <c r="H186" i="40"/>
  <c r="H185" i="40"/>
  <c r="H184" i="40"/>
  <c r="H183" i="40"/>
  <c r="H182" i="40"/>
  <c r="H181" i="40"/>
  <c r="H180" i="40"/>
  <c r="H179" i="40"/>
  <c r="H178" i="40"/>
  <c r="H177" i="40"/>
  <c r="H176" i="40"/>
  <c r="H175" i="40"/>
  <c r="H174" i="40"/>
  <c r="H173" i="40"/>
  <c r="H172" i="40"/>
  <c r="H171" i="40"/>
  <c r="H170" i="40"/>
  <c r="H169" i="40"/>
  <c r="H168" i="40"/>
  <c r="H167" i="40"/>
  <c r="H166" i="40"/>
  <c r="H165" i="40"/>
  <c r="H164" i="40"/>
  <c r="H163" i="40"/>
  <c r="H162" i="40"/>
  <c r="H161" i="40"/>
  <c r="H160" i="40"/>
  <c r="H159" i="40"/>
  <c r="H158" i="40"/>
  <c r="H157" i="40"/>
  <c r="H156" i="40"/>
  <c r="H155" i="40"/>
  <c r="H154" i="40"/>
  <c r="H153" i="40"/>
  <c r="H152" i="40"/>
  <c r="H151" i="40"/>
  <c r="H150" i="40"/>
  <c r="H149" i="40"/>
  <c r="H148" i="40"/>
  <c r="H147" i="40"/>
  <c r="H146" i="40"/>
  <c r="H145" i="40"/>
  <c r="H144" i="40"/>
  <c r="H143" i="40"/>
  <c r="H142" i="40"/>
  <c r="H141" i="40"/>
  <c r="H140" i="40"/>
  <c r="H139" i="40"/>
  <c r="H138" i="40"/>
  <c r="H137" i="40"/>
  <c r="H136" i="40"/>
  <c r="H135" i="40"/>
  <c r="H134" i="40"/>
  <c r="H133" i="40"/>
  <c r="H132" i="40"/>
  <c r="H131" i="40"/>
  <c r="H130" i="40"/>
  <c r="H129" i="40"/>
  <c r="H128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H113" i="40"/>
  <c r="H112" i="40"/>
  <c r="H111" i="40"/>
  <c r="H110" i="40"/>
  <c r="H109" i="40"/>
  <c r="H108" i="40"/>
  <c r="H107" i="40"/>
  <c r="H106" i="40"/>
  <c r="H105" i="40"/>
  <c r="H104" i="40"/>
  <c r="H103" i="40"/>
  <c r="H102" i="40"/>
  <c r="H101" i="40"/>
  <c r="H100" i="40"/>
  <c r="H99" i="40"/>
  <c r="H98" i="40"/>
  <c r="H97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73" i="40"/>
  <c r="H72" i="40"/>
  <c r="H71" i="40"/>
  <c r="H70" i="40"/>
  <c r="H69" i="40"/>
  <c r="H68" i="40"/>
  <c r="H67" i="40"/>
  <c r="H66" i="40"/>
  <c r="H65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H5" i="40"/>
  <c r="H4" i="40"/>
  <c r="H3" i="40"/>
  <c r="H2" i="40"/>
  <c r="H202" i="39"/>
  <c r="H201" i="39"/>
  <c r="H200" i="39"/>
  <c r="H199" i="39"/>
  <c r="H198" i="39"/>
  <c r="H197" i="39"/>
  <c r="H196" i="39"/>
  <c r="H195" i="39"/>
  <c r="H194" i="39"/>
  <c r="H193" i="39"/>
  <c r="H192" i="39"/>
  <c r="H191" i="39"/>
  <c r="H190" i="39"/>
  <c r="H189" i="39"/>
  <c r="H188" i="39"/>
  <c r="H187" i="39"/>
  <c r="H186" i="39"/>
  <c r="H185" i="39"/>
  <c r="H184" i="39"/>
  <c r="H183" i="39"/>
  <c r="H182" i="39"/>
  <c r="H181" i="39"/>
  <c r="H180" i="39"/>
  <c r="H179" i="39"/>
  <c r="H178" i="39"/>
  <c r="H177" i="39"/>
  <c r="H176" i="39"/>
  <c r="H175" i="39"/>
  <c r="H174" i="39"/>
  <c r="H173" i="39"/>
  <c r="H172" i="39"/>
  <c r="H171" i="39"/>
  <c r="H170" i="39"/>
  <c r="H169" i="39"/>
  <c r="H168" i="39"/>
  <c r="H167" i="39"/>
  <c r="H166" i="39"/>
  <c r="H165" i="39"/>
  <c r="H164" i="39"/>
  <c r="H163" i="39"/>
  <c r="H162" i="39"/>
  <c r="H161" i="39"/>
  <c r="H160" i="39"/>
  <c r="H159" i="39"/>
  <c r="H158" i="39"/>
  <c r="H157" i="39"/>
  <c r="H156" i="39"/>
  <c r="H155" i="39"/>
  <c r="H154" i="39"/>
  <c r="H153" i="39"/>
  <c r="H152" i="39"/>
  <c r="H151" i="39"/>
  <c r="H150" i="39"/>
  <c r="H149" i="39"/>
  <c r="H148" i="39"/>
  <c r="H147" i="39"/>
  <c r="H146" i="39"/>
  <c r="H145" i="39"/>
  <c r="H144" i="39"/>
  <c r="H143" i="39"/>
  <c r="H142" i="39"/>
  <c r="H141" i="39"/>
  <c r="H140" i="39"/>
  <c r="H139" i="39"/>
  <c r="H138" i="39"/>
  <c r="H137" i="39"/>
  <c r="H136" i="39"/>
  <c r="H135" i="39"/>
  <c r="H134" i="39"/>
  <c r="H133" i="39"/>
  <c r="H132" i="39"/>
  <c r="H131" i="39"/>
  <c r="H130" i="39"/>
  <c r="H129" i="39"/>
  <c r="H128" i="39"/>
  <c r="H127" i="39"/>
  <c r="H126" i="39"/>
  <c r="H125" i="39"/>
  <c r="H124" i="39"/>
  <c r="H123" i="39"/>
  <c r="H122" i="39"/>
  <c r="H121" i="39"/>
  <c r="H120" i="39"/>
  <c r="H119" i="39"/>
  <c r="H118" i="39"/>
  <c r="H117" i="39"/>
  <c r="H116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H102" i="39"/>
  <c r="H101" i="39"/>
  <c r="H100" i="39"/>
  <c r="H99" i="39"/>
  <c r="H98" i="39"/>
  <c r="H97" i="39"/>
  <c r="H96" i="39"/>
  <c r="H95" i="39"/>
  <c r="H94" i="39"/>
  <c r="H93" i="39"/>
  <c r="H92" i="39"/>
  <c r="H91" i="39"/>
  <c r="H90" i="39"/>
  <c r="H89" i="39"/>
  <c r="H88" i="39"/>
  <c r="H87" i="39"/>
  <c r="H86" i="39"/>
  <c r="H85" i="39"/>
  <c r="H84" i="39"/>
  <c r="H83" i="39"/>
  <c r="H82" i="39"/>
  <c r="H81" i="39"/>
  <c r="H80" i="39"/>
  <c r="H79" i="39"/>
  <c r="H78" i="39"/>
  <c r="H77" i="39"/>
  <c r="H76" i="39"/>
  <c r="H75" i="39"/>
  <c r="H74" i="39"/>
  <c r="H73" i="39"/>
  <c r="H72" i="39"/>
  <c r="H71" i="39"/>
  <c r="H70" i="39"/>
  <c r="H69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5" i="39"/>
  <c r="H4" i="39"/>
  <c r="H3" i="39"/>
  <c r="H2" i="39"/>
  <c r="H202" i="38"/>
  <c r="H201" i="38"/>
  <c r="H200" i="38"/>
  <c r="H199" i="38"/>
  <c r="H198" i="38"/>
  <c r="H197" i="38"/>
  <c r="H196" i="38"/>
  <c r="H195" i="38"/>
  <c r="H194" i="38"/>
  <c r="H193" i="38"/>
  <c r="H192" i="38"/>
  <c r="H191" i="38"/>
  <c r="H190" i="38"/>
  <c r="H189" i="38"/>
  <c r="H188" i="38"/>
  <c r="H187" i="38"/>
  <c r="H186" i="38"/>
  <c r="H185" i="38"/>
  <c r="H184" i="38"/>
  <c r="H183" i="38"/>
  <c r="H182" i="38"/>
  <c r="H181" i="38"/>
  <c r="H180" i="38"/>
  <c r="H179" i="38"/>
  <c r="H178" i="38"/>
  <c r="H177" i="38"/>
  <c r="H176" i="38"/>
  <c r="H175" i="38"/>
  <c r="H174" i="38"/>
  <c r="H173" i="38"/>
  <c r="H172" i="38"/>
  <c r="H171" i="38"/>
  <c r="H170" i="38"/>
  <c r="H169" i="38"/>
  <c r="H168" i="38"/>
  <c r="H167" i="38"/>
  <c r="H166" i="38"/>
  <c r="H165" i="38"/>
  <c r="H164" i="38"/>
  <c r="H163" i="38"/>
  <c r="H162" i="38"/>
  <c r="H161" i="38"/>
  <c r="H160" i="38"/>
  <c r="H159" i="38"/>
  <c r="H158" i="38"/>
  <c r="H157" i="38"/>
  <c r="H156" i="38"/>
  <c r="H155" i="38"/>
  <c r="H154" i="38"/>
  <c r="H153" i="38"/>
  <c r="H152" i="38"/>
  <c r="H151" i="38"/>
  <c r="H150" i="38"/>
  <c r="H149" i="38"/>
  <c r="H148" i="38"/>
  <c r="H147" i="38"/>
  <c r="H146" i="38"/>
  <c r="H145" i="38"/>
  <c r="H144" i="38"/>
  <c r="H143" i="38"/>
  <c r="H142" i="38"/>
  <c r="H141" i="38"/>
  <c r="H140" i="38"/>
  <c r="H139" i="38"/>
  <c r="H138" i="38"/>
  <c r="H137" i="38"/>
  <c r="H136" i="38"/>
  <c r="H135" i="38"/>
  <c r="H134" i="38"/>
  <c r="H133" i="38"/>
  <c r="H132" i="38"/>
  <c r="H131" i="38"/>
  <c r="H130" i="38"/>
  <c r="H129" i="38"/>
  <c r="H128" i="38"/>
  <c r="H127" i="38"/>
  <c r="H126" i="38"/>
  <c r="H125" i="38"/>
  <c r="H124" i="38"/>
  <c r="H123" i="38"/>
  <c r="H122" i="38"/>
  <c r="H121" i="38"/>
  <c r="H120" i="38"/>
  <c r="H119" i="38"/>
  <c r="H118" i="38"/>
  <c r="H117" i="38"/>
  <c r="H116" i="38"/>
  <c r="H115" i="38"/>
  <c r="H114" i="38"/>
  <c r="H113" i="38"/>
  <c r="H112" i="38"/>
  <c r="H111" i="38"/>
  <c r="H110" i="38"/>
  <c r="H109" i="38"/>
  <c r="H108" i="38"/>
  <c r="H107" i="38"/>
  <c r="H106" i="38"/>
  <c r="H105" i="38"/>
  <c r="H104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H84" i="38"/>
  <c r="H83" i="38"/>
  <c r="H82" i="38"/>
  <c r="H81" i="38"/>
  <c r="H80" i="38"/>
  <c r="H79" i="38"/>
  <c r="H78" i="38"/>
  <c r="H77" i="38"/>
  <c r="H76" i="38"/>
  <c r="H75" i="38"/>
  <c r="H74" i="38"/>
  <c r="H73" i="38"/>
  <c r="H72" i="38"/>
  <c r="H71" i="38"/>
  <c r="H70" i="38"/>
  <c r="H69" i="38"/>
  <c r="H68" i="38"/>
  <c r="H67" i="38"/>
  <c r="H66" i="38"/>
  <c r="H65" i="38"/>
  <c r="H64" i="38"/>
  <c r="H63" i="38"/>
  <c r="H62" i="38"/>
  <c r="H61" i="38"/>
  <c r="H60" i="38"/>
  <c r="H59" i="38"/>
  <c r="H58" i="38"/>
  <c r="H57" i="38"/>
  <c r="H56" i="38"/>
  <c r="H55" i="38"/>
  <c r="H54" i="38"/>
  <c r="H53" i="38"/>
  <c r="H52" i="38"/>
  <c r="H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2" i="38"/>
  <c r="H202" i="37"/>
  <c r="H201" i="37"/>
  <c r="H200" i="37"/>
  <c r="H199" i="37"/>
  <c r="H198" i="37"/>
  <c r="H197" i="37"/>
  <c r="H196" i="37"/>
  <c r="H195" i="37"/>
  <c r="H194" i="37"/>
  <c r="H193" i="37"/>
  <c r="H192" i="37"/>
  <c r="H191" i="37"/>
  <c r="H190" i="37"/>
  <c r="H189" i="37"/>
  <c r="H188" i="37"/>
  <c r="H187" i="37"/>
  <c r="H186" i="37"/>
  <c r="H185" i="37"/>
  <c r="H184" i="37"/>
  <c r="H183" i="37"/>
  <c r="H182" i="37"/>
  <c r="H181" i="37"/>
  <c r="H180" i="37"/>
  <c r="H179" i="37"/>
  <c r="H178" i="37"/>
  <c r="H177" i="37"/>
  <c r="H176" i="37"/>
  <c r="H175" i="37"/>
  <c r="H174" i="37"/>
  <c r="H173" i="37"/>
  <c r="H172" i="37"/>
  <c r="H171" i="37"/>
  <c r="H170" i="37"/>
  <c r="H169" i="37"/>
  <c r="H168" i="37"/>
  <c r="H167" i="37"/>
  <c r="H166" i="37"/>
  <c r="H165" i="37"/>
  <c r="H164" i="37"/>
  <c r="H163" i="37"/>
  <c r="H162" i="37"/>
  <c r="H161" i="37"/>
  <c r="H160" i="37"/>
  <c r="H159" i="37"/>
  <c r="H158" i="37"/>
  <c r="H157" i="37"/>
  <c r="H156" i="37"/>
  <c r="H155" i="37"/>
  <c r="H154" i="37"/>
  <c r="H153" i="37"/>
  <c r="H152" i="37"/>
  <c r="H151" i="37"/>
  <c r="H150" i="37"/>
  <c r="H149" i="37"/>
  <c r="H148" i="37"/>
  <c r="H147" i="37"/>
  <c r="H146" i="37"/>
  <c r="H145" i="37"/>
  <c r="H144" i="37"/>
  <c r="H143" i="37"/>
  <c r="H142" i="37"/>
  <c r="H141" i="37"/>
  <c r="H140" i="37"/>
  <c r="H139" i="37"/>
  <c r="H138" i="37"/>
  <c r="H137" i="37"/>
  <c r="H136" i="37"/>
  <c r="H135" i="37"/>
  <c r="H134" i="37"/>
  <c r="H133" i="37"/>
  <c r="H132" i="37"/>
  <c r="H131" i="37"/>
  <c r="H130" i="37"/>
  <c r="H129" i="37"/>
  <c r="H128" i="37"/>
  <c r="H127" i="37"/>
  <c r="H126" i="37"/>
  <c r="H125" i="37"/>
  <c r="H124" i="37"/>
  <c r="H123" i="37"/>
  <c r="H122" i="37"/>
  <c r="H121" i="37"/>
  <c r="H120" i="37"/>
  <c r="H119" i="37"/>
  <c r="H118" i="37"/>
  <c r="H117" i="37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99" i="37"/>
  <c r="H98" i="37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5" i="37"/>
  <c r="H4" i="37"/>
  <c r="H3" i="37"/>
  <c r="H2" i="37"/>
  <c r="H202" i="36"/>
  <c r="H201" i="36"/>
  <c r="H200" i="36"/>
  <c r="H199" i="36"/>
  <c r="H198" i="36"/>
  <c r="H197" i="36"/>
  <c r="H196" i="36"/>
  <c r="H195" i="36"/>
  <c r="H194" i="36"/>
  <c r="H193" i="36"/>
  <c r="H192" i="36"/>
  <c r="H191" i="36"/>
  <c r="H190" i="36"/>
  <c r="H189" i="36"/>
  <c r="H188" i="36"/>
  <c r="H187" i="36"/>
  <c r="H186" i="36"/>
  <c r="H185" i="36"/>
  <c r="H184" i="36"/>
  <c r="H183" i="36"/>
  <c r="H182" i="36"/>
  <c r="H181" i="36"/>
  <c r="H180" i="36"/>
  <c r="H179" i="36"/>
  <c r="H178" i="36"/>
  <c r="H177" i="36"/>
  <c r="H176" i="36"/>
  <c r="H175" i="36"/>
  <c r="H174" i="36"/>
  <c r="H173" i="36"/>
  <c r="H172" i="36"/>
  <c r="H171" i="36"/>
  <c r="H170" i="36"/>
  <c r="H169" i="36"/>
  <c r="H168" i="36"/>
  <c r="H167" i="36"/>
  <c r="H166" i="36"/>
  <c r="H165" i="36"/>
  <c r="H164" i="36"/>
  <c r="H163" i="36"/>
  <c r="H162" i="36"/>
  <c r="H161" i="36"/>
  <c r="H160" i="36"/>
  <c r="H159" i="36"/>
  <c r="H158" i="36"/>
  <c r="H157" i="36"/>
  <c r="H156" i="36"/>
  <c r="H155" i="36"/>
  <c r="H154" i="36"/>
  <c r="H153" i="36"/>
  <c r="H152" i="36"/>
  <c r="H151" i="36"/>
  <c r="H150" i="36"/>
  <c r="H149" i="36"/>
  <c r="H148" i="36"/>
  <c r="H147" i="36"/>
  <c r="H146" i="36"/>
  <c r="H145" i="36"/>
  <c r="H144" i="36"/>
  <c r="H143" i="36"/>
  <c r="H142" i="36"/>
  <c r="H141" i="36"/>
  <c r="H140" i="36"/>
  <c r="H139" i="36"/>
  <c r="H138" i="36"/>
  <c r="H137" i="36"/>
  <c r="H136" i="36"/>
  <c r="H135" i="36"/>
  <c r="H134" i="36"/>
  <c r="H133" i="36"/>
  <c r="H132" i="36"/>
  <c r="H131" i="36"/>
  <c r="H130" i="36"/>
  <c r="H129" i="36"/>
  <c r="H128" i="36"/>
  <c r="H127" i="36"/>
  <c r="H126" i="36"/>
  <c r="H125" i="36"/>
  <c r="H124" i="36"/>
  <c r="H123" i="36"/>
  <c r="H122" i="36"/>
  <c r="H121" i="36"/>
  <c r="H120" i="36"/>
  <c r="H119" i="36"/>
  <c r="H118" i="36"/>
  <c r="H117" i="36"/>
  <c r="H116" i="36"/>
  <c r="H115" i="36"/>
  <c r="H114" i="36"/>
  <c r="H113" i="36"/>
  <c r="H112" i="36"/>
  <c r="H111" i="36"/>
  <c r="H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H4" i="36"/>
  <c r="H3" i="36"/>
  <c r="H2" i="36"/>
  <c r="H202" i="35"/>
  <c r="H201" i="35"/>
  <c r="H200" i="35"/>
  <c r="H199" i="35"/>
  <c r="H198" i="35"/>
  <c r="H197" i="35"/>
  <c r="H196" i="35"/>
  <c r="H195" i="35"/>
  <c r="H194" i="35"/>
  <c r="H193" i="35"/>
  <c r="H192" i="35"/>
  <c r="H191" i="35"/>
  <c r="H190" i="35"/>
  <c r="H189" i="35"/>
  <c r="H188" i="35"/>
  <c r="H187" i="35"/>
  <c r="H186" i="35"/>
  <c r="H185" i="35"/>
  <c r="H184" i="35"/>
  <c r="H183" i="35"/>
  <c r="H182" i="35"/>
  <c r="H181" i="35"/>
  <c r="H180" i="35"/>
  <c r="H179" i="35"/>
  <c r="H178" i="35"/>
  <c r="H177" i="35"/>
  <c r="H176" i="35"/>
  <c r="H175" i="35"/>
  <c r="H174" i="35"/>
  <c r="H173" i="35"/>
  <c r="H172" i="35"/>
  <c r="H171" i="35"/>
  <c r="H170" i="35"/>
  <c r="H169" i="35"/>
  <c r="H168" i="35"/>
  <c r="H167" i="35"/>
  <c r="H166" i="35"/>
  <c r="H165" i="35"/>
  <c r="H164" i="35"/>
  <c r="H163" i="35"/>
  <c r="H162" i="35"/>
  <c r="H161" i="35"/>
  <c r="H160" i="35"/>
  <c r="H159" i="35"/>
  <c r="H158" i="35"/>
  <c r="H157" i="35"/>
  <c r="H156" i="35"/>
  <c r="H155" i="35"/>
  <c r="H154" i="35"/>
  <c r="H153" i="35"/>
  <c r="H152" i="35"/>
  <c r="H151" i="35"/>
  <c r="H150" i="35"/>
  <c r="H149" i="35"/>
  <c r="H148" i="35"/>
  <c r="H147" i="35"/>
  <c r="H146" i="35"/>
  <c r="H145" i="35"/>
  <c r="H144" i="35"/>
  <c r="H143" i="35"/>
  <c r="H142" i="35"/>
  <c r="H141" i="35"/>
  <c r="H140" i="35"/>
  <c r="H139" i="35"/>
  <c r="H138" i="35"/>
  <c r="H137" i="35"/>
  <c r="H136" i="35"/>
  <c r="H135" i="35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4" i="35"/>
  <c r="H3" i="35"/>
  <c r="H2" i="35"/>
  <c r="H202" i="34"/>
  <c r="H201" i="34"/>
  <c r="H200" i="34"/>
  <c r="H199" i="34"/>
  <c r="H198" i="34"/>
  <c r="H197" i="34"/>
  <c r="H196" i="34"/>
  <c r="H195" i="34"/>
  <c r="H194" i="34"/>
  <c r="H193" i="34"/>
  <c r="H192" i="34"/>
  <c r="H191" i="34"/>
  <c r="H190" i="34"/>
  <c r="H189" i="34"/>
  <c r="H188" i="34"/>
  <c r="H187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8" i="34"/>
  <c r="H147" i="34"/>
  <c r="H146" i="34"/>
  <c r="H145" i="34"/>
  <c r="H144" i="34"/>
  <c r="H143" i="34"/>
  <c r="H142" i="34"/>
  <c r="H141" i="34"/>
  <c r="H140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3" i="34"/>
  <c r="H2" i="34"/>
  <c r="H202" i="33"/>
  <c r="H201" i="33"/>
  <c r="H200" i="33"/>
  <c r="H199" i="33"/>
  <c r="H198" i="33"/>
  <c r="H197" i="33"/>
  <c r="H196" i="33"/>
  <c r="H195" i="33"/>
  <c r="H194" i="33"/>
  <c r="H193" i="33"/>
  <c r="H192" i="33"/>
  <c r="H191" i="33"/>
  <c r="H190" i="33"/>
  <c r="H189" i="33"/>
  <c r="H188" i="33"/>
  <c r="H187" i="33"/>
  <c r="H186" i="33"/>
  <c r="H185" i="33"/>
  <c r="H184" i="33"/>
  <c r="H183" i="33"/>
  <c r="H182" i="33"/>
  <c r="H181" i="33"/>
  <c r="H180" i="33"/>
  <c r="H179" i="33"/>
  <c r="H178" i="33"/>
  <c r="H177" i="33"/>
  <c r="H176" i="33"/>
  <c r="H175" i="33"/>
  <c r="H174" i="33"/>
  <c r="H173" i="33"/>
  <c r="H172" i="33"/>
  <c r="H171" i="33"/>
  <c r="H170" i="33"/>
  <c r="H169" i="33"/>
  <c r="H168" i="33"/>
  <c r="H167" i="33"/>
  <c r="H166" i="33"/>
  <c r="H165" i="33"/>
  <c r="H164" i="33"/>
  <c r="H163" i="33"/>
  <c r="H162" i="33"/>
  <c r="H161" i="33"/>
  <c r="H160" i="33"/>
  <c r="H159" i="33"/>
  <c r="H158" i="33"/>
  <c r="H157" i="33"/>
  <c r="H156" i="33"/>
  <c r="H155" i="33"/>
  <c r="H154" i="33"/>
  <c r="H153" i="33"/>
  <c r="H152" i="33"/>
  <c r="H151" i="33"/>
  <c r="H150" i="33"/>
  <c r="H149" i="33"/>
  <c r="H148" i="33"/>
  <c r="H147" i="33"/>
  <c r="H146" i="33"/>
  <c r="H145" i="33"/>
  <c r="H144" i="33"/>
  <c r="H143" i="33"/>
  <c r="H142" i="33"/>
  <c r="H141" i="33"/>
  <c r="H140" i="33"/>
  <c r="H139" i="33"/>
  <c r="H138" i="33"/>
  <c r="H137" i="33"/>
  <c r="H136" i="33"/>
  <c r="H135" i="33"/>
  <c r="H134" i="33"/>
  <c r="H133" i="33"/>
  <c r="H132" i="33"/>
  <c r="H131" i="33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3" i="33"/>
  <c r="H2" i="33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8" i="32"/>
  <c r="H167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4" i="32"/>
  <c r="H3" i="32"/>
  <c r="H2" i="32"/>
  <c r="H202" i="31"/>
  <c r="H201" i="31"/>
  <c r="H200" i="31"/>
  <c r="H199" i="31"/>
  <c r="H198" i="31"/>
  <c r="H197" i="31"/>
  <c r="H196" i="31"/>
  <c r="H195" i="31"/>
  <c r="H194" i="31"/>
  <c r="H193" i="31"/>
  <c r="H192" i="31"/>
  <c r="H191" i="31"/>
  <c r="H190" i="31"/>
  <c r="H189" i="31"/>
  <c r="H188" i="31"/>
  <c r="H187" i="31"/>
  <c r="H186" i="31"/>
  <c r="H185" i="31"/>
  <c r="H184" i="31"/>
  <c r="H183" i="31"/>
  <c r="H182" i="31"/>
  <c r="H181" i="31"/>
  <c r="H180" i="31"/>
  <c r="H179" i="31"/>
  <c r="H178" i="31"/>
  <c r="H177" i="31"/>
  <c r="H176" i="31"/>
  <c r="H175" i="31"/>
  <c r="H174" i="31"/>
  <c r="H173" i="31"/>
  <c r="H172" i="31"/>
  <c r="H171" i="31"/>
  <c r="H170" i="31"/>
  <c r="H169" i="31"/>
  <c r="H168" i="31"/>
  <c r="H167" i="31"/>
  <c r="H166" i="31"/>
  <c r="H165" i="31"/>
  <c r="H164" i="31"/>
  <c r="H163" i="31"/>
  <c r="H162" i="31"/>
  <c r="H161" i="31"/>
  <c r="H160" i="31"/>
  <c r="H159" i="31"/>
  <c r="H158" i="31"/>
  <c r="H157" i="31"/>
  <c r="H156" i="31"/>
  <c r="H155" i="31"/>
  <c r="H154" i="31"/>
  <c r="H153" i="31"/>
  <c r="H152" i="31"/>
  <c r="H151" i="31"/>
  <c r="H150" i="31"/>
  <c r="H149" i="31"/>
  <c r="H148" i="31"/>
  <c r="H147" i="31"/>
  <c r="H146" i="31"/>
  <c r="H145" i="31"/>
  <c r="H144" i="31"/>
  <c r="H143" i="31"/>
  <c r="H142" i="31"/>
  <c r="H141" i="31"/>
  <c r="H140" i="31"/>
  <c r="H139" i="31"/>
  <c r="H138" i="31"/>
  <c r="H137" i="3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2" i="31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9" i="30"/>
  <c r="H188" i="30"/>
  <c r="H187" i="30"/>
  <c r="H186" i="30"/>
  <c r="H185" i="30"/>
  <c r="H184" i="30"/>
  <c r="H183" i="30"/>
  <c r="H182" i="30"/>
  <c r="H181" i="30"/>
  <c r="H180" i="30"/>
  <c r="H179" i="30"/>
  <c r="H178" i="30"/>
  <c r="H177" i="30"/>
  <c r="H176" i="30"/>
  <c r="H175" i="30"/>
  <c r="H174" i="30"/>
  <c r="H173" i="30"/>
  <c r="H172" i="30"/>
  <c r="H171" i="30"/>
  <c r="H170" i="30"/>
  <c r="H169" i="30"/>
  <c r="H168" i="30"/>
  <c r="H167" i="30"/>
  <c r="H166" i="30"/>
  <c r="H165" i="30"/>
  <c r="H164" i="30"/>
  <c r="H163" i="30"/>
  <c r="H162" i="30"/>
  <c r="H161" i="30"/>
  <c r="H160" i="30"/>
  <c r="H159" i="30"/>
  <c r="H158" i="30"/>
  <c r="H157" i="30"/>
  <c r="H156" i="30"/>
  <c r="H155" i="30"/>
  <c r="H154" i="30"/>
  <c r="H153" i="30"/>
  <c r="H152" i="30"/>
  <c r="H151" i="30"/>
  <c r="H150" i="30"/>
  <c r="H149" i="30"/>
  <c r="H148" i="30"/>
  <c r="H147" i="30"/>
  <c r="H146" i="30"/>
  <c r="H145" i="30"/>
  <c r="H144" i="30"/>
  <c r="H143" i="30"/>
  <c r="H142" i="30"/>
  <c r="H141" i="30"/>
  <c r="H140" i="30"/>
  <c r="H139" i="30"/>
  <c r="H138" i="30"/>
  <c r="H137" i="30"/>
  <c r="H136" i="30"/>
  <c r="H135" i="30"/>
  <c r="H134" i="30"/>
  <c r="H133" i="30"/>
  <c r="H132" i="30"/>
  <c r="H131" i="30"/>
  <c r="H130" i="30"/>
  <c r="H129" i="30"/>
  <c r="H128" i="30"/>
  <c r="H127" i="30"/>
  <c r="H126" i="30"/>
  <c r="H125" i="30"/>
  <c r="H124" i="30"/>
  <c r="H123" i="30"/>
  <c r="H122" i="30"/>
  <c r="H121" i="30"/>
  <c r="H120" i="30"/>
  <c r="H119" i="30"/>
  <c r="H118" i="30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H105" i="30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4" i="30"/>
  <c r="H3" i="30"/>
  <c r="H2" i="30"/>
  <c r="H202" i="29"/>
  <c r="H201" i="29"/>
  <c r="H200" i="29"/>
  <c r="H199" i="29"/>
  <c r="H198" i="29"/>
  <c r="H197" i="29"/>
  <c r="H196" i="29"/>
  <c r="H195" i="29"/>
  <c r="H194" i="29"/>
  <c r="H193" i="29"/>
  <c r="H192" i="29"/>
  <c r="H191" i="29"/>
  <c r="H190" i="29"/>
  <c r="H189" i="29"/>
  <c r="H188" i="29"/>
  <c r="H187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H168" i="29"/>
  <c r="H167" i="29"/>
  <c r="H166" i="29"/>
  <c r="H165" i="29"/>
  <c r="H164" i="29"/>
  <c r="H163" i="29"/>
  <c r="H162" i="29"/>
  <c r="H161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144" i="29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H2" i="29"/>
  <c r="H202" i="28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7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5" i="28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" i="28"/>
  <c r="H2" i="28"/>
  <c r="H202" i="27"/>
  <c r="H201" i="27"/>
  <c r="H200" i="27"/>
  <c r="H199" i="27"/>
  <c r="H198" i="27"/>
  <c r="H197" i="27"/>
  <c r="H196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H158" i="27"/>
  <c r="H157" i="27"/>
  <c r="H156" i="27"/>
  <c r="H155" i="27"/>
  <c r="H154" i="27"/>
  <c r="H153" i="27"/>
  <c r="H152" i="27"/>
  <c r="H151" i="27"/>
  <c r="H150" i="27"/>
  <c r="H149" i="27"/>
  <c r="H148" i="27"/>
  <c r="H147" i="27"/>
  <c r="H146" i="27"/>
  <c r="H145" i="27"/>
  <c r="H144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7" i="9"/>
  <c r="H78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F3" i="2" l="1"/>
  <c r="G3" i="2" s="1"/>
  <c r="L3" i="2" s="1"/>
  <c r="R3" i="2" s="1"/>
  <c r="R28" i="2"/>
  <c r="H10" i="9"/>
  <c r="H9" i="9"/>
  <c r="H8" i="9"/>
  <c r="H7" i="9"/>
  <c r="H6" i="9"/>
  <c r="H5" i="9"/>
  <c r="H4" i="9"/>
  <c r="H3" i="9"/>
  <c r="H2" i="9"/>
  <c r="G30" i="2" l="1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D2" i="8" l="1"/>
  <c r="A25" i="8"/>
  <c r="B25" i="8"/>
  <c r="C25" i="8"/>
  <c r="D25" i="8"/>
  <c r="E25" i="8"/>
  <c r="F25" i="8"/>
  <c r="G25" i="8"/>
  <c r="H25" i="8"/>
  <c r="I25" i="8"/>
  <c r="A26" i="8"/>
  <c r="B26" i="8"/>
  <c r="C26" i="8"/>
  <c r="D26" i="8"/>
  <c r="E26" i="8"/>
  <c r="F26" i="8"/>
  <c r="G26" i="8"/>
  <c r="H26" i="8"/>
  <c r="I26" i="8"/>
  <c r="A27" i="8"/>
  <c r="B27" i="8"/>
  <c r="C27" i="8"/>
  <c r="D27" i="8"/>
  <c r="E27" i="8"/>
  <c r="F27" i="8"/>
  <c r="G27" i="8"/>
  <c r="H27" i="8"/>
  <c r="I27" i="8"/>
  <c r="A28" i="8"/>
  <c r="B28" i="8"/>
  <c r="C28" i="8"/>
  <c r="D28" i="8"/>
  <c r="E28" i="8"/>
  <c r="F28" i="8"/>
  <c r="G28" i="8"/>
  <c r="H28" i="8"/>
  <c r="I28" i="8"/>
  <c r="A29" i="8"/>
  <c r="B29" i="8"/>
  <c r="C29" i="8"/>
  <c r="D29" i="8"/>
  <c r="E29" i="8"/>
  <c r="F29" i="8"/>
  <c r="G29" i="8"/>
  <c r="H29" i="8"/>
  <c r="I29" i="8"/>
  <c r="A4" i="8"/>
  <c r="B4" i="8"/>
  <c r="C4" i="8"/>
  <c r="D4" i="8"/>
  <c r="E4" i="8"/>
  <c r="F4" i="8"/>
  <c r="G4" i="8"/>
  <c r="H4" i="8"/>
  <c r="I4" i="8"/>
  <c r="A5" i="8"/>
  <c r="B5" i="8"/>
  <c r="C5" i="8"/>
  <c r="D5" i="8"/>
  <c r="E5" i="8"/>
  <c r="F5" i="8"/>
  <c r="G5" i="8"/>
  <c r="H5" i="8"/>
  <c r="I5" i="8"/>
  <c r="A6" i="8"/>
  <c r="B6" i="8"/>
  <c r="C6" i="8"/>
  <c r="D6" i="8"/>
  <c r="E6" i="8"/>
  <c r="F6" i="8"/>
  <c r="G6" i="8"/>
  <c r="H6" i="8"/>
  <c r="I6" i="8"/>
  <c r="A7" i="8"/>
  <c r="B7" i="8"/>
  <c r="C7" i="8"/>
  <c r="D7" i="8"/>
  <c r="E7" i="8"/>
  <c r="F7" i="8"/>
  <c r="G7" i="8"/>
  <c r="H7" i="8"/>
  <c r="I7" i="8"/>
  <c r="A8" i="8"/>
  <c r="B8" i="8"/>
  <c r="C8" i="8"/>
  <c r="D8" i="8"/>
  <c r="E8" i="8"/>
  <c r="F8" i="8"/>
  <c r="G8" i="8"/>
  <c r="H8" i="8"/>
  <c r="I8" i="8"/>
  <c r="A9" i="8"/>
  <c r="B9" i="8"/>
  <c r="C9" i="8"/>
  <c r="D9" i="8"/>
  <c r="E9" i="8"/>
  <c r="F9" i="8"/>
  <c r="G9" i="8"/>
  <c r="H9" i="8"/>
  <c r="I9" i="8"/>
  <c r="A10" i="8"/>
  <c r="B10" i="8"/>
  <c r="C10" i="8"/>
  <c r="D10" i="8"/>
  <c r="E10" i="8"/>
  <c r="F10" i="8"/>
  <c r="G10" i="8"/>
  <c r="H10" i="8"/>
  <c r="I10" i="8"/>
  <c r="A11" i="8"/>
  <c r="B11" i="8"/>
  <c r="C11" i="8"/>
  <c r="D11" i="8"/>
  <c r="E11" i="8"/>
  <c r="F11" i="8"/>
  <c r="G11" i="8"/>
  <c r="H11" i="8"/>
  <c r="I11" i="8"/>
  <c r="A12" i="8"/>
  <c r="B12" i="8"/>
  <c r="C12" i="8"/>
  <c r="D12" i="8"/>
  <c r="E12" i="8"/>
  <c r="F12" i="8"/>
  <c r="G12" i="8"/>
  <c r="H12" i="8"/>
  <c r="I12" i="8"/>
  <c r="A13" i="8"/>
  <c r="B13" i="8"/>
  <c r="C13" i="8"/>
  <c r="D13" i="8"/>
  <c r="E13" i="8"/>
  <c r="F13" i="8"/>
  <c r="G13" i="8"/>
  <c r="H13" i="8"/>
  <c r="I13" i="8"/>
  <c r="A14" i="8"/>
  <c r="B14" i="8"/>
  <c r="C14" i="8"/>
  <c r="D14" i="8"/>
  <c r="E14" i="8"/>
  <c r="F14" i="8"/>
  <c r="G14" i="8"/>
  <c r="H14" i="8"/>
  <c r="I14" i="8"/>
  <c r="A15" i="8"/>
  <c r="B15" i="8"/>
  <c r="C15" i="8"/>
  <c r="D15" i="8"/>
  <c r="E15" i="8"/>
  <c r="F15" i="8"/>
  <c r="G15" i="8"/>
  <c r="H15" i="8"/>
  <c r="I15" i="8"/>
  <c r="A16" i="8"/>
  <c r="B16" i="8"/>
  <c r="C16" i="8"/>
  <c r="D16" i="8"/>
  <c r="E16" i="8"/>
  <c r="F16" i="8"/>
  <c r="G16" i="8"/>
  <c r="H16" i="8"/>
  <c r="I16" i="8"/>
  <c r="A17" i="8"/>
  <c r="B17" i="8"/>
  <c r="C17" i="8"/>
  <c r="D17" i="8"/>
  <c r="E17" i="8"/>
  <c r="F17" i="8"/>
  <c r="G17" i="8"/>
  <c r="H17" i="8"/>
  <c r="I17" i="8"/>
  <c r="A18" i="8"/>
  <c r="B18" i="8"/>
  <c r="C18" i="8"/>
  <c r="D18" i="8"/>
  <c r="E18" i="8"/>
  <c r="F18" i="8"/>
  <c r="G18" i="8"/>
  <c r="H18" i="8"/>
  <c r="I18" i="8"/>
  <c r="A19" i="8"/>
  <c r="B19" i="8"/>
  <c r="C19" i="8"/>
  <c r="D19" i="8"/>
  <c r="E19" i="8"/>
  <c r="F19" i="8"/>
  <c r="G19" i="8"/>
  <c r="H19" i="8"/>
  <c r="I19" i="8"/>
  <c r="A20" i="8"/>
  <c r="B20" i="8"/>
  <c r="C20" i="8"/>
  <c r="D20" i="8"/>
  <c r="E20" i="8"/>
  <c r="F20" i="8"/>
  <c r="G20" i="8"/>
  <c r="H20" i="8"/>
  <c r="I20" i="8"/>
  <c r="A21" i="8"/>
  <c r="B21" i="8"/>
  <c r="C21" i="8"/>
  <c r="D21" i="8"/>
  <c r="E21" i="8"/>
  <c r="F21" i="8"/>
  <c r="G21" i="8"/>
  <c r="H21" i="8"/>
  <c r="I21" i="8"/>
  <c r="A22" i="8"/>
  <c r="B22" i="8"/>
  <c r="C22" i="8"/>
  <c r="D22" i="8"/>
  <c r="E22" i="8"/>
  <c r="F22" i="8"/>
  <c r="G22" i="8"/>
  <c r="H22" i="8"/>
  <c r="I22" i="8"/>
  <c r="A23" i="8"/>
  <c r="B23" i="8"/>
  <c r="C23" i="8"/>
  <c r="D23" i="8"/>
  <c r="E23" i="8"/>
  <c r="F23" i="8"/>
  <c r="G23" i="8"/>
  <c r="H23" i="8"/>
  <c r="I23" i="8"/>
  <c r="A24" i="8"/>
  <c r="B24" i="8"/>
  <c r="C24" i="8"/>
  <c r="D24" i="8"/>
  <c r="E24" i="8"/>
  <c r="F24" i="8"/>
  <c r="G24" i="8"/>
  <c r="H24" i="8"/>
  <c r="I24" i="8"/>
  <c r="J17" i="8"/>
  <c r="F3" i="8"/>
  <c r="G3" i="8"/>
  <c r="H3" i="8"/>
  <c r="I3" i="8"/>
  <c r="I2" i="8"/>
  <c r="H2" i="8"/>
  <c r="G2" i="8"/>
  <c r="F2" i="8"/>
  <c r="D3" i="8"/>
  <c r="C3" i="8"/>
  <c r="C2" i="8"/>
  <c r="B3" i="8"/>
  <c r="B2" i="8"/>
  <c r="A3" i="8"/>
  <c r="A2" i="8"/>
  <c r="E3" i="8"/>
  <c r="E2" i="8"/>
  <c r="J16" i="8" l="1"/>
  <c r="J15" i="8"/>
  <c r="J26" i="8"/>
  <c r="J18" i="8"/>
  <c r="J24" i="8" l="1"/>
  <c r="J19" i="8"/>
  <c r="J25" i="8"/>
  <c r="J20" i="8"/>
  <c r="G31" i="2" l="1"/>
  <c r="G37" i="2"/>
  <c r="G32" i="2"/>
  <c r="G33" i="2"/>
  <c r="G36" i="2"/>
  <c r="G35" i="2"/>
  <c r="G34" i="2"/>
  <c r="J28" i="8"/>
  <c r="J8" i="8"/>
  <c r="J11" i="8"/>
  <c r="J10" i="8"/>
  <c r="J13" i="8"/>
  <c r="J7" i="8"/>
  <c r="J6" i="8"/>
  <c r="J14" i="8"/>
  <c r="J2" i="8"/>
  <c r="D2" i="2"/>
  <c r="E2" i="2"/>
  <c r="G38" i="2" l="1"/>
  <c r="G39" i="2" s="1"/>
  <c r="J5" i="8"/>
  <c r="J9" i="8"/>
  <c r="J12" i="8"/>
  <c r="J3" i="8"/>
  <c r="R29" i="2"/>
  <c r="L30" i="2"/>
  <c r="F2" i="2"/>
  <c r="G2" i="2" s="1"/>
  <c r="L2" i="2" l="1"/>
  <c r="R2" i="2" s="1"/>
  <c r="J29" i="8"/>
  <c r="J4" i="8"/>
  <c r="J27" i="8"/>
  <c r="J23" i="8" l="1"/>
  <c r="J22" i="8"/>
  <c r="J21" i="8"/>
  <c r="C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16C3C18B-2313-4BB0-9CBA-3D63BF16813C}">
      <text>
        <r>
          <rPr>
            <b/>
            <sz val="12"/>
            <color indexed="81"/>
            <rFont val="標楷體"/>
            <family val="4"/>
            <charset val="136"/>
          </rPr>
          <t>注意：
此為下拉式選單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<sst xmlns="http://schemas.openxmlformats.org/spreadsheetml/2006/main" count="3367" uniqueCount="165">
  <si>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</si>
  <si>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</si>
  <si>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</si>
  <si>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</si>
  <si>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</si>
  <si>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</si>
  <si>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</si>
  <si>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</si>
  <si>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</si>
  <si>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</si>
  <si>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</si>
  <si>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</si>
  <si>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</si>
  <si>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</si>
  <si>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</si>
  <si>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</si>
  <si>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</si>
  <si>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</si>
  <si>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</si>
  <si>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</si>
  <si>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</si>
  <si>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</si>
  <si>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</si>
  <si>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</si>
  <si>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</si>
  <si>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</si>
  <si>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</si>
  <si>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</si>
  <si>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</si>
  <si>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</si>
  <si>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</si>
  <si>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</si>
  <si>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</si>
  <si>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</si>
  <si>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</si>
  <si>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</si>
  <si>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</si>
  <si>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</si>
  <si>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</si>
  <si>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</si>
  <si>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</si>
  <si>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</si>
  <si>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</si>
  <si>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</si>
  <si>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</si>
  <si>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</si>
  <si>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</si>
  <si>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</si>
  <si>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</si>
  <si>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</si>
  <si>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</si>
  <si>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</si>
  <si>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</si>
  <si>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</si>
  <si>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</si>
  <si>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</si>
  <si>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</si>
  <si>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</si>
  <si>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</si>
  <si>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</si>
  <si>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</si>
  <si>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</si>
  <si>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</si>
  <si>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</si>
  <si>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</si>
  <si>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</si>
  <si>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</si>
  <si>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</si>
  <si>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</si>
  <si>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</si>
  <si>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</si>
  <si>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</si>
  <si>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</si>
  <si>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</si>
  <si>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</si>
  <si>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</si>
  <si>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</si>
  <si>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</si>
  <si>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</si>
  <si>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</si>
  <si>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</si>
  <si>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</si>
  <si>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</si>
  <si>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</si>
  <si>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</si>
  <si>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</si>
  <si>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</si>
  <si>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</si>
  <si>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</si>
  <si>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</si>
  <si>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</si>
  <si>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</si>
  <si>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</si>
  <si>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</si>
  <si>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</si>
  <si>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</si>
  <si>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長照審字第                號</t>
    <phoneticPr fontId="27" type="noConversion"/>
  </si>
  <si>
    <t>申請日期： 年 月 日</t>
    <phoneticPr fontId="4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</si>
  <si>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4" type="noConversion"/>
  </si>
  <si>
    <t>積分數(請填課程點數)</t>
    <phoneticPr fontId="4" type="noConversion"/>
  </si>
  <si>
    <t>※本表填寫請勿自行變更格式，表格不敷使用可自行增列</t>
    <phoneticPr fontId="27" type="noConversion"/>
  </si>
  <si>
    <r>
      <rPr>
        <sz val="14"/>
        <color rgb="FF000000"/>
        <rFont val="新細明體"/>
        <family val="1"/>
        <charset val="136"/>
      </rPr>
      <t>課程摘要</t>
    </r>
    <r>
      <rPr>
        <sz val="14"/>
        <color rgb="FFFF0000"/>
        <rFont val="新細明體"/>
        <family val="1"/>
        <charset val="136"/>
      </rPr>
      <t>(200字(含)以上)</t>
    </r>
    <phoneticPr fontId="4" type="noConversion"/>
  </si>
  <si>
    <t>積分申請主責人職稱</t>
    <phoneticPr fontId="4" type="noConversion"/>
  </si>
  <si>
    <t>申請單位(團體)名稱(全銜)</t>
    <phoneticPr fontId="27" type="noConversion"/>
  </si>
  <si>
    <t>偏遠地區加計</t>
    <phoneticPr fontId="4" type="noConversion"/>
  </si>
  <si>
    <t>積分申請聯絡電話</t>
    <phoneticPr fontId="4" type="noConversion"/>
  </si>
  <si>
    <t>積分申請聯絡E-MAIL</t>
    <phoneticPr fontId="4" type="noConversion"/>
  </si>
  <si>
    <t>注意：
1.視訊的課程名稱前方須加註「直播視訊課程」字樣(簡章及申請表皆要)
2.預錄的課程名稱前方須加註「網路課程」字樣(簡章及申請表皆要)</t>
    <phoneticPr fontId="27" type="noConversion"/>
  </si>
  <si>
    <t>直播視訊課程軟體</t>
    <phoneticPr fontId="27" type="noConversion"/>
  </si>
  <si>
    <t>身分驗證(確認身分證是否正確)</t>
    <phoneticPr fontId="4" type="noConversion"/>
  </si>
  <si>
    <t>字母</t>
    <phoneticPr fontId="27" type="noConversion"/>
  </si>
  <si>
    <t>轉換字元</t>
    <phoneticPr fontId="27" type="noConversion"/>
  </si>
  <si>
    <t>縣市</t>
    <phoneticPr fontId="27" type="noConversion"/>
  </si>
  <si>
    <t>臺北市</t>
    <phoneticPr fontId="27" type="noConversion"/>
  </si>
  <si>
    <t>臺中市</t>
    <phoneticPr fontId="27" type="noConversion"/>
  </si>
  <si>
    <t>基隆市</t>
    <phoneticPr fontId="27" type="noConversion"/>
  </si>
  <si>
    <t>臺南市</t>
    <phoneticPr fontId="27" type="noConversion"/>
  </si>
  <si>
    <t>高雄市</t>
    <phoneticPr fontId="27" type="noConversion"/>
  </si>
  <si>
    <t>新北市</t>
    <phoneticPr fontId="27" type="noConversion"/>
  </si>
  <si>
    <t>宜蘭縣</t>
    <phoneticPr fontId="27" type="noConversion"/>
  </si>
  <si>
    <t>桃園市</t>
    <phoneticPr fontId="27" type="noConversion"/>
  </si>
  <si>
    <t>嘉義市</t>
    <phoneticPr fontId="27" type="noConversion"/>
  </si>
  <si>
    <t>新竹縣</t>
    <phoneticPr fontId="27" type="noConversion"/>
  </si>
  <si>
    <t>苗栗縣</t>
    <phoneticPr fontId="27" type="noConversion"/>
  </si>
  <si>
    <t>南投縣</t>
    <phoneticPr fontId="27" type="noConversion"/>
  </si>
  <si>
    <t>彰化縣</t>
    <phoneticPr fontId="27" type="noConversion"/>
  </si>
  <si>
    <t>新竹市</t>
    <phoneticPr fontId="27" type="noConversion"/>
  </si>
  <si>
    <t>雲林縣</t>
    <phoneticPr fontId="27" type="noConversion"/>
  </si>
  <si>
    <t>嘉義縣</t>
    <phoneticPr fontId="27" type="noConversion"/>
  </si>
  <si>
    <t>屏東縣</t>
    <phoneticPr fontId="27" type="noConversion"/>
  </si>
  <si>
    <t>花蓮縣</t>
    <phoneticPr fontId="27" type="noConversion"/>
  </si>
  <si>
    <t>臺東縣</t>
    <phoneticPr fontId="27" type="noConversion"/>
  </si>
  <si>
    <t>金門縣</t>
    <phoneticPr fontId="27" type="noConversion"/>
  </si>
  <si>
    <t>澎湖縣</t>
    <phoneticPr fontId="27" type="noConversion"/>
  </si>
  <si>
    <t>連江縣</t>
    <phoneticPr fontId="27" type="noConversion"/>
  </si>
  <si>
    <t>臺中市(舊)</t>
    <phoneticPr fontId="27" type="noConversion"/>
  </si>
  <si>
    <t>臺南市(舊)</t>
    <phoneticPr fontId="27" type="noConversion"/>
  </si>
  <si>
    <t>高雄縣(舊)</t>
    <phoneticPr fontId="27" type="noConversion"/>
  </si>
  <si>
    <t>陽明山管理局</t>
    <phoneticPr fontId="27" type="noConversion"/>
  </si>
  <si>
    <t>授課者</t>
    <phoneticPr fontId="4" type="noConversion"/>
  </si>
  <si>
    <t xml:space="preserve">備註：
一、「課程開始時間」與「課程結束時間」請分別填寫每堂課之各別上課時間，且不含休息時間，以利帶出積分點數，謝謝。
二、性別議題授課講師必須於教育部性別平等教育資訊網「師資人才」或行政院性別平等會之師資資料庫(包含婦權基金會性別主流化人才資  料庫專家學者及各機關師資人才資料庫)中選取。
三、原住民文化敏感度及能力講師須於「原住民族文化安全導論師資培訓名單」或「長照人員原住民族文化敏感度師資培訓完訓名單」中選取。
四、「主題式套裝課程」將採取「多元師資的概念」每位講師至多安排2堂課程主題，且每位講師每日授課時數不超過6小時為原則。
五、「課程屬性」及「課程類別」欄位，請先行填寫，最終審定結果將由本會審查委員決定之。
</t>
    <phoneticPr fontId="27" type="noConversion"/>
  </si>
  <si>
    <t>偏遠地區加計</t>
    <phoneticPr fontId="4" type="noConversion"/>
  </si>
  <si>
    <t>學員</t>
    <phoneticPr fontId="4" type="noConversion"/>
  </si>
  <si>
    <t>1.授課者積分數為學員積分數x5倍</t>
    <phoneticPr fontId="27" type="noConversion"/>
  </si>
  <si>
    <t>2.完訓人員Excel檔、簽到單(兩者排序請一致)</t>
    <phoneticPr fontId="4" type="noConversion"/>
  </si>
  <si>
    <t>3.偏遠地區加計請依照簽到單順序附上證明</t>
    <phoneticPr fontId="4" type="noConversion"/>
  </si>
  <si>
    <t>4.身份證字號：英文字請大寫、請勿以全形字體輸入</t>
    <phoneticPr fontId="4" type="noConversion"/>
  </si>
  <si>
    <t>4.身份證字號：英文字請大寫、請勿以全形字體輸入</t>
    <phoneticPr fontId="4" type="noConversion"/>
  </si>
  <si>
    <r>
      <rPr>
        <sz val="14"/>
        <rFont val="標楷體"/>
        <family val="4"/>
        <charset val="136"/>
      </rPr>
      <t>※如欲辦理衛生福利部公告之「失智症照顧服務</t>
    </r>
    <r>
      <rPr>
        <sz val="14"/>
        <rFont val="Times New Roman"/>
        <family val="1"/>
      </rPr>
      <t>20</t>
    </r>
    <r>
      <rPr>
        <sz val="14"/>
        <rFont val="標楷體"/>
        <family val="4"/>
        <charset val="136"/>
      </rPr>
      <t>小時訓練課程」、「身心障礙支持服務核心課程訓練」、「</t>
    </r>
    <r>
      <rPr>
        <sz val="14"/>
        <rFont val="Times New Roman"/>
        <family val="1"/>
      </rPr>
      <t>BA08-</t>
    </r>
    <r>
      <rPr>
        <sz val="14"/>
        <rFont val="標楷體"/>
        <family val="4"/>
        <charset val="136"/>
      </rPr>
      <t>足部照護」、「口腔內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懸壅垂之前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及人工氣道管內分泌物之清潔、抽吸與移除」、「照顧實務指導員訓練」、長期照顧專業課程</t>
    </r>
    <r>
      <rPr>
        <sz val="14"/>
        <rFont val="Times New Roman"/>
        <family val="1"/>
      </rPr>
      <t>(Level</t>
    </r>
    <r>
      <rPr>
        <sz val="14"/>
        <rFont val="標楷體"/>
        <family val="4"/>
        <charset val="136"/>
      </rPr>
      <t>Ⅱ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、長期照顧整合課程</t>
    </r>
    <r>
      <rPr>
        <sz val="14"/>
        <rFont val="Times New Roman"/>
        <family val="1"/>
      </rPr>
      <t>(Level</t>
    </r>
    <r>
      <rPr>
        <sz val="14"/>
        <rFont val="標楷體"/>
        <family val="4"/>
        <charset val="136"/>
      </rPr>
      <t>Ⅲ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，開課機構應於</t>
    </r>
    <r>
      <rPr>
        <sz val="14"/>
        <color rgb="FFFF0000"/>
        <rFont val="標楷體"/>
        <family val="4"/>
        <charset val="136"/>
      </rPr>
      <t>完訓日起</t>
    </r>
    <r>
      <rPr>
        <sz val="14"/>
        <color rgb="FFFF0000"/>
        <rFont val="Times New Roman"/>
        <family val="1"/>
      </rPr>
      <t>14</t>
    </r>
    <r>
      <rPr>
        <sz val="14"/>
        <color rgb="FFFF0000"/>
        <rFont val="標楷體"/>
        <family val="4"/>
        <charset val="136"/>
      </rPr>
      <t>個日曆天內</t>
    </r>
    <r>
      <rPr>
        <sz val="14"/>
        <rFont val="標楷體"/>
        <family val="4"/>
        <charset val="136"/>
      </rPr>
      <t>，提送相關訓練成果供本會審認；非前揭長照繼續教育課程，開課機構於</t>
    </r>
    <r>
      <rPr>
        <sz val="14"/>
        <color rgb="FFFF0000"/>
        <rFont val="標楷體"/>
        <family val="4"/>
        <charset val="136"/>
      </rPr>
      <t>完訓日起</t>
    </r>
    <r>
      <rPr>
        <sz val="14"/>
        <color rgb="FFFF0000"/>
        <rFont val="Times New Roman"/>
        <family val="1"/>
      </rPr>
      <t>30</t>
    </r>
    <r>
      <rPr>
        <sz val="14"/>
        <color rgb="FFFF0000"/>
        <rFont val="標楷體"/>
        <family val="4"/>
        <charset val="136"/>
      </rPr>
      <t>個日曆天內</t>
    </r>
    <r>
      <rPr>
        <sz val="14"/>
        <rFont val="標楷體"/>
        <family val="4"/>
        <charset val="136"/>
      </rPr>
      <t>，提送相關完訓成果供本會審認。</t>
    </r>
    <phoneticPr fontId="27" type="noConversion"/>
  </si>
  <si>
    <t>課程辦理方式</t>
    <phoneticPr fontId="27" type="noConversion"/>
  </si>
  <si>
    <t>※每個欄位皆必填，若無「協辦單位」請填無</t>
    <phoneticPr fontId="4" type="noConversion"/>
  </si>
  <si>
    <t>積分申請主責人姓名</t>
    <phoneticPr fontId="27" type="noConversion"/>
  </si>
  <si>
    <t>積分申請主責人
身分證字號</t>
    <phoneticPr fontId="4" type="noConversion"/>
  </si>
  <si>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長照機構、教學醫院、專科以上學校、醫學會、學會、公會、
協會、財團法人、主管機關或政府機關舉辦之長照、老人福利與身障專業相關繼續教育課程。</t>
    </r>
    <phoneticPr fontId="4" type="noConversion"/>
  </si>
  <si>
    <r>
      <rPr>
        <b/>
        <sz val="14"/>
        <color rgb="FFFF0000"/>
        <rFont val="標楷體"/>
        <family val="4"/>
        <charset val="136"/>
      </rPr>
      <t xml:space="preserve">若申請直播課程請填寫此欄位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此為下拉式選單</t>
    </r>
    <r>
      <rPr>
        <b/>
        <sz val="14"/>
        <rFont val="Times New Roman"/>
        <family val="1"/>
      </rPr>
      <t>)</t>
    </r>
    <phoneticPr fontId="27" type="noConversion"/>
  </si>
  <si>
    <r>
      <t>備註：
1.未簽退者，該次積分不予認可。(至少需每半日簽到、簽退一次)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如下：A.照顧服務人員/B.居家服務督導員/C.社會工作師、社會工作人員及醫事人員/D.照顧管理專員及照顧管理督導/E.長照服務相關計畫之人員/ F.不限(多身分)/X不須申請長照積分
3.開課單位需於課後回傳簽到表影本及確實填寫「4.課程完訓人員匯入」表，相關積分始可採認。
4.完訓學員名冊Excel檔、簽到單(兩者排序請一致)。
5.偏遠地區加計者，請附在職證明影本或佐證文件掃描檔案備查。(請依照簽到單順序附上證明)
6.本表填寫請勿自行變更格式，表格不敷使用可自行增列。</t>
    </r>
    <phoneticPr fontId="27" type="noConversion"/>
  </si>
  <si>
    <t>課程主題</t>
    <phoneticPr fontId="27" type="noConversion"/>
  </si>
  <si>
    <r>
      <t xml:space="preserve">5-8 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</si>
  <si>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8-16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</si>
  <si>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16-24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</si>
  <si>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24-32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</si>
  <si>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32-40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</si>
  <si>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t>40-80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</si>
  <si>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t>版本11307</t>
    <phoneticPr fontId="4" type="noConversion"/>
  </si>
  <si>
    <t>※於本會申請，辦訓(開課)單位須為主辦單位，收據僅開立申請單位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</si>
</sst>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400]h:mm:ss\ AM/PM"/>
    <numFmt numFmtId="177" formatCode="[&gt;99999999]0000\-000\-000;000\-000\-000"/>
    <numFmt numFmtId="178" formatCode="0_);[Red]\(0\)"/>
    <numFmt numFmtId="179" formatCode="0.00_);[Red]\(0.00\)"/>
  </numFmts>
  <fonts count="87" x14ac:knownFonts="1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8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name val="新細明體"/>
      <family val="1"/>
      <charset val="136"/>
      <scheme val="major"/>
    </font>
    <font>
      <sz val="20"/>
      <name val="標楷體"/>
      <family val="4"/>
      <charset val="136"/>
    </font>
    <font>
      <sz val="14"/>
      <color rgb="FFFF000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2"/>
      <color indexed="81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4"/>
      <charset val="136"/>
    </font>
    <font>
      <b/>
      <sz val="14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6" fillId="0" borderId="0"/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10" xfId="0" applyBorder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20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0" fillId="0" borderId="0" xfId="0" applyFont="1" applyAlignment="1">
      <alignment horizontal="center" vertical="center"/>
    </xf>
    <xf numFmtId="0" fontId="49" fillId="19" borderId="0" xfId="0" applyFont="1" applyFill="1" applyAlignment="1">
      <alignment horizontal="center" vertical="center"/>
    </xf>
    <xf numFmtId="0" fontId="49" fillId="20" borderId="0" xfId="0" applyFont="1" applyFill="1" applyAlignment="1">
      <alignment horizontal="center" vertical="center"/>
    </xf>
    <xf numFmtId="20" fontId="0" fillId="22" borderId="10" xfId="0" applyNumberFormat="1" applyFill="1" applyBorder="1">
      <alignment vertical="center"/>
    </xf>
    <xf numFmtId="49" fontId="55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5" fillId="0" borderId="10" xfId="43" applyNumberFormat="1" applyFont="1" applyBorder="1"/>
    <xf numFmtId="0" fontId="5" fillId="0" borderId="10" xfId="43" applyBorder="1"/>
    <xf numFmtId="0" fontId="5" fillId="0" borderId="10" xfId="43" applyBorder="1" applyAlignment="1">
      <alignment horizontal="left" vertical="top" wrapText="1"/>
    </xf>
    <xf numFmtId="0" fontId="5" fillId="0" borderId="10" xfId="43" applyBorder="1" applyAlignment="1">
      <alignment vertical="top" wrapText="1"/>
    </xf>
    <xf numFmtId="0" fontId="5" fillId="23" borderId="10" xfId="43" applyFill="1" applyBorder="1" applyAlignment="1">
      <alignment vertical="top"/>
    </xf>
    <xf numFmtId="0" fontId="5" fillId="0" borderId="10" xfId="43" applyBorder="1" applyAlignment="1">
      <alignment horizontal="left" vertical="top"/>
    </xf>
    <xf numFmtId="0" fontId="5" fillId="0" borderId="10" xfId="43" applyBorder="1" applyAlignment="1">
      <alignment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4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>
      <alignment vertical="center"/>
    </xf>
    <xf numFmtId="0" fontId="23" fillId="22" borderId="10" xfId="0" applyFont="1" applyFill="1" applyBorder="1">
      <alignment vertical="center"/>
    </xf>
    <xf numFmtId="0" fontId="25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top" wrapText="1"/>
    </xf>
    <xf numFmtId="0" fontId="0" fillId="22" borderId="10" xfId="0" applyFill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53" fillId="21" borderId="10" xfId="0" applyFont="1" applyFill="1" applyBorder="1" applyAlignment="1">
      <alignment vertical="center" wrapText="1"/>
    </xf>
    <xf numFmtId="0" fontId="53" fillId="21" borderId="10" xfId="0" applyFont="1" applyFill="1" applyBorder="1" applyAlignment="1">
      <alignment horizontal="center" vertical="center"/>
    </xf>
    <xf numFmtId="0" fontId="1" fillId="0" borderId="0" xfId="47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49" fontId="56" fillId="0" borderId="0" xfId="46" applyNumberFormat="1" applyProtection="1">
      <protection locked="0"/>
    </xf>
    <xf numFmtId="0" fontId="3" fillId="0" borderId="0" xfId="42" applyAlignment="1" applyProtection="1">
      <alignment horizontal="center" vertical="center"/>
      <protection locked="0"/>
    </xf>
    <xf numFmtId="0" fontId="29" fillId="0" borderId="0" xfId="42" applyFont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3" fillId="0" borderId="14" xfId="42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49" fontId="5" fillId="0" borderId="10" xfId="46" applyNumberFormat="1" applyFont="1" applyBorder="1" applyProtection="1">
      <protection locked="0"/>
    </xf>
    <xf numFmtId="49" fontId="55" fillId="23" borderId="10" xfId="43" applyNumberFormat="1" applyFont="1" applyFill="1" applyBorder="1" applyAlignment="1">
      <alignment vertical="top"/>
    </xf>
    <xf numFmtId="0" fontId="65" fillId="17" borderId="10" xfId="0" applyFont="1" applyFill="1" applyBorder="1" applyAlignment="1">
      <alignment horizontal="left" vertical="center"/>
    </xf>
    <xf numFmtId="0" fontId="66" fillId="0" borderId="0" xfId="42" applyFont="1" applyAlignment="1">
      <alignment horizontal="center" vertical="center"/>
    </xf>
    <xf numFmtId="0" fontId="32" fillId="0" borderId="0" xfId="42" applyFont="1" applyAlignment="1">
      <alignment horizontal="left" vertical="center"/>
    </xf>
    <xf numFmtId="0" fontId="67" fillId="0" borderId="0" xfId="42" applyFont="1" applyAlignment="1">
      <alignment horizontal="left" vertical="center"/>
    </xf>
    <xf numFmtId="0" fontId="38" fillId="0" borderId="14" xfId="42" applyFont="1" applyBorder="1" applyAlignment="1">
      <alignment horizontal="left" vertical="center"/>
    </xf>
    <xf numFmtId="0" fontId="62" fillId="0" borderId="13" xfId="42" applyFont="1" applyBorder="1" applyAlignment="1">
      <alignment horizontal="center" vertical="center" wrapText="1"/>
    </xf>
    <xf numFmtId="0" fontId="62" fillId="0" borderId="11" xfId="42" applyFont="1" applyBorder="1" applyAlignment="1">
      <alignment horizontal="center" vertical="center" wrapText="1"/>
    </xf>
    <xf numFmtId="0" fontId="62" fillId="0" borderId="0" xfId="42" applyFont="1" applyAlignment="1">
      <alignment horizontal="center" vertical="center" wrapText="1"/>
    </xf>
    <xf numFmtId="0" fontId="34" fillId="0" borderId="0" xfId="42" applyFont="1" applyAlignment="1">
      <alignment horizontal="right" vertical="center"/>
    </xf>
    <xf numFmtId="0" fontId="41" fillId="0" borderId="0" xfId="42" applyFont="1" applyAlignment="1">
      <alignment vertical="center" wrapText="1"/>
    </xf>
    <xf numFmtId="0" fontId="31" fillId="0" borderId="19" xfId="42" applyFont="1" applyBorder="1" applyAlignment="1">
      <alignment horizontal="center" vertical="center"/>
    </xf>
    <xf numFmtId="0" fontId="70" fillId="24" borderId="0" xfId="0" applyFont="1" applyFill="1">
      <alignment vertical="center"/>
    </xf>
    <xf numFmtId="0" fontId="71" fillId="24" borderId="0" xfId="0" applyFont="1" applyFill="1">
      <alignment vertical="center"/>
    </xf>
    <xf numFmtId="0" fontId="72" fillId="25" borderId="25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72" fillId="25" borderId="26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49" fontId="56" fillId="0" borderId="10" xfId="46" applyNumberFormat="1" applyBorder="1" applyProtection="1">
      <protection locked="0"/>
    </xf>
    <xf numFmtId="178" fontId="26" fillId="0" borderId="0" xfId="0" applyNumberFormat="1" applyFont="1" applyAlignment="1" applyProtection="1">
      <alignment horizontal="center" vertical="center"/>
      <protection locked="0"/>
    </xf>
    <xf numFmtId="0" fontId="60" fillId="0" borderId="0" xfId="42" applyFont="1" applyProtection="1">
      <alignment vertical="center"/>
      <protection locked="0"/>
    </xf>
    <xf numFmtId="0" fontId="30" fillId="0" borderId="0" xfId="42" applyFont="1" applyProtection="1">
      <alignment vertical="center"/>
      <protection locked="0"/>
    </xf>
    <xf numFmtId="178" fontId="26" fillId="0" borderId="0" xfId="0" applyNumberFormat="1" applyFont="1" applyAlignment="1">
      <alignment horizontal="center" vertical="center"/>
    </xf>
    <xf numFmtId="179" fontId="26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49" fontId="5" fillId="22" borderId="10" xfId="46" applyNumberFormat="1" applyFont="1" applyFill="1" applyBorder="1" applyAlignment="1" applyProtection="1">
      <alignment horizontal="center"/>
      <protection locked="0"/>
    </xf>
    <xf numFmtId="0" fontId="74" fillId="0" borderId="0" xfId="42" applyFont="1" applyAlignment="1">
      <alignment horizontal="left" vertical="center"/>
    </xf>
    <xf numFmtId="49" fontId="55" fillId="0" borderId="10" xfId="46" applyNumberFormat="1" applyFont="1" applyBorder="1"/>
    <xf numFmtId="49" fontId="55" fillId="0" borderId="10" xfId="46" applyNumberFormat="1" applyFont="1" applyBorder="1" applyAlignment="1">
      <alignment wrapText="1"/>
    </xf>
    <xf numFmtId="49" fontId="5" fillId="0" borderId="10" xfId="46" applyNumberFormat="1" applyFont="1" applyBorder="1"/>
    <xf numFmtId="49" fontId="5" fillId="22" borderId="10" xfId="46" applyNumberFormat="1" applyFont="1" applyFill="1" applyBorder="1" applyAlignment="1">
      <alignment horizontal="center"/>
    </xf>
    <xf numFmtId="0" fontId="26" fillId="21" borderId="0" xfId="0" applyFont="1" applyFill="1" applyAlignment="1">
      <alignment horizontal="center" vertical="center"/>
    </xf>
    <xf numFmtId="0" fontId="62" fillId="0" borderId="0" xfId="42" applyFont="1">
      <alignment vertical="center"/>
    </xf>
    <xf numFmtId="49" fontId="56" fillId="0" borderId="0" xfId="46" applyNumberFormat="1"/>
    <xf numFmtId="0" fontId="60" fillId="0" borderId="0" xfId="42" applyFont="1" applyAlignment="1" applyProtection="1">
      <alignment vertical="center" wrapText="1"/>
      <protection locked="0"/>
    </xf>
    <xf numFmtId="0" fontId="60" fillId="0" borderId="0" xfId="42" applyFont="1" applyAlignment="1" applyProtection="1">
      <alignment horizontal="left" vertical="center" wrapText="1"/>
      <protection locked="0"/>
    </xf>
    <xf numFmtId="0" fontId="41" fillId="0" borderId="15" xfId="42" applyFont="1" applyBorder="1" applyAlignment="1">
      <alignment vertical="top" wrapText="1"/>
    </xf>
    <xf numFmtId="0" fontId="41" fillId="0" borderId="0" xfId="42" applyFont="1" applyAlignment="1">
      <alignment vertical="top" wrapText="1"/>
    </xf>
    <xf numFmtId="0" fontId="5" fillId="0" borderId="19" xfId="42" applyFont="1" applyBorder="1" applyAlignment="1">
      <alignment horizontal="left" vertical="center" wrapText="1"/>
    </xf>
    <xf numFmtId="0" fontId="84" fillId="0" borderId="0" xfId="42" applyFont="1" applyAlignment="1">
      <alignment vertical="center" wrapText="1"/>
    </xf>
    <xf numFmtId="0" fontId="37" fillId="0" borderId="27" xfId="0" applyFont="1" applyBorder="1" applyAlignment="1">
      <alignment horizontal="justify" vertical="center" wrapText="1"/>
    </xf>
    <xf numFmtId="0" fontId="86" fillId="0" borderId="15" xfId="42" applyFont="1" applyBorder="1" applyAlignment="1">
      <alignment horizontal="center" vertical="center" wrapText="1"/>
    </xf>
    <xf numFmtId="0" fontId="86" fillId="0" borderId="0" xfId="42" applyFont="1" applyAlignment="1">
      <alignment horizontal="center" vertical="center" wrapText="1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82" fillId="0" borderId="15" xfId="42" applyFont="1" applyBorder="1" applyAlignment="1">
      <alignment horizontal="left" vertical="top" wrapText="1"/>
    </xf>
    <xf numFmtId="0" fontId="80" fillId="0" borderId="0" xfId="42" applyFont="1" applyAlignment="1">
      <alignment horizontal="left" vertical="top" wrapText="1"/>
    </xf>
    <xf numFmtId="0" fontId="80" fillId="0" borderId="15" xfId="42" applyFont="1" applyBorder="1" applyAlignment="1">
      <alignment horizontal="left" vertical="top" wrapText="1"/>
    </xf>
    <xf numFmtId="0" fontId="79" fillId="0" borderId="15" xfId="42" applyFont="1" applyBorder="1" applyAlignment="1">
      <alignment horizontal="left" vertical="center" wrapText="1"/>
    </xf>
    <xf numFmtId="0" fontId="75" fillId="0" borderId="0" xfId="42" applyFont="1" applyAlignment="1">
      <alignment horizontal="left" vertical="center" wrapText="1"/>
    </xf>
    <xf numFmtId="0" fontId="75" fillId="0" borderId="15" xfId="42" applyFont="1" applyBorder="1" applyAlignment="1">
      <alignment horizontal="left" vertical="center" wrapText="1"/>
    </xf>
    <xf numFmtId="0" fontId="76" fillId="21" borderId="0" xfId="42" applyFont="1" applyFill="1" applyAlignment="1">
      <alignment horizontal="center" vertical="center"/>
    </xf>
    <xf numFmtId="0" fontId="40" fillId="21" borderId="0" xfId="42" applyFont="1" applyFill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60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top" wrapText="1"/>
    </xf>
    <xf numFmtId="0" fontId="28" fillId="0" borderId="21" xfId="43" applyFont="1" applyBorder="1" applyAlignment="1">
      <alignment horizontal="left" vertical="top" wrapText="1"/>
    </xf>
    <xf numFmtId="0" fontId="28" fillId="0" borderId="23" xfId="43" applyFont="1" applyBorder="1" applyAlignment="1">
      <alignment horizontal="left" vertical="top" wrapText="1"/>
    </xf>
    <xf numFmtId="0" fontId="57" fillId="0" borderId="23" xfId="43" applyFont="1" applyBorder="1" applyAlignment="1">
      <alignment horizontal="left" vertical="top"/>
    </xf>
    <xf numFmtId="0" fontId="57" fillId="0" borderId="22" xfId="43" applyFont="1" applyBorder="1" applyAlignment="1">
      <alignment horizontal="left" vertical="top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57" fillId="0" borderId="23" xfId="43" applyFont="1" applyBorder="1" applyAlignment="1">
      <alignment vertical="center"/>
    </xf>
    <xf numFmtId="0" fontId="57" fillId="0" borderId="22" xfId="43" applyFont="1" applyBorder="1" applyAlignment="1">
      <alignment vertical="center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57" fillId="0" borderId="23" xfId="43" applyFont="1" applyBorder="1" applyAlignment="1">
      <alignment horizontal="left" vertical="center"/>
    </xf>
    <xf numFmtId="0" fontId="57" fillId="0" borderId="22" xfId="43" applyFont="1" applyBorder="1" applyAlignment="1">
      <alignment horizontal="left" vertical="center"/>
    </xf>
    <xf numFmtId="0" fontId="41" fillId="0" borderId="15" xfId="42" applyFont="1" applyBorder="1" applyAlignment="1">
      <alignment horizontal="left" vertical="center" wrapText="1"/>
    </xf>
    <xf numFmtId="0" fontId="41" fillId="0" borderId="0" xfId="42" applyFont="1" applyAlignment="1">
      <alignment horizontal="left" vertical="center" wrapText="1"/>
    </xf>
    <xf numFmtId="0" fontId="68" fillId="0" borderId="0" xfId="43" applyFont="1" applyAlignment="1">
      <alignment horizontal="center" vertical="center"/>
    </xf>
    <xf numFmtId="0" fontId="69" fillId="0" borderId="0" xfId="43" applyFont="1" applyAlignment="1">
      <alignment vertical="center"/>
    </xf>
    <xf numFmtId="0" fontId="58" fillId="0" borderId="21" xfId="43" applyFont="1" applyBorder="1" applyAlignment="1">
      <alignment horizontal="center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2;&#20844;&#25991;/05&#21321;&#22948;/01_&#35506;&#31243;&#23529;&#26597;(&#31309;&#20998;&#35469;&#21487;)/04_&#26412;&#26371;&#31309;&#20998;&#31995;&#32113;/&#26032;&#31995;&#32113;&#24314;&#32622;-&#35582;&#20126;&#20811;(1110120)/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 codeName="工作表1">
    <tabColor rgb="FFEB8D8D"/>
  </sheetPr>
  <dimension ref="B1:L30"/>
  <sheetViews>
    <sheetView tabSelected="1" zoomScale="85" zoomScaleNormal="85" workbookViewId="0">
      <selection activeCell="G3" sqref="G3"/>
    </sheetView>
  </sheetViews>
  <sheetFormatPr defaultRowHeight="16.5" x14ac:dyDescent="0.25"/>
  <cols>
    <col min="1" max="1" width="5.625" style="13" customWidth="1"/>
    <col min="2" max="2" width="26.625" style="9" customWidth="1"/>
    <col min="3" max="3" width="60.625" style="13" customWidth="1"/>
    <col min="4" max="4" width="9" style="13"/>
    <col min="5" max="5" width="18.75" style="13" bestFit="1" customWidth="1"/>
    <col min="6" max="10" width="9" style="13"/>
    <col min="11" max="11" width="9" style="13" customWidth="1"/>
    <col min="12" max="16384" width="9" style="13"/>
  </cols>
  <sheetData>
    <row r="1" spans="2:12" ht="21.95" customHeight="1" x14ac:dyDescent="0.25">
      <c r="B1" s="137" t="s">
        <v>30</v>
      </c>
      <c r="C1" s="137"/>
      <c r="D1" s="12"/>
    </row>
    <row r="2" spans="2:12" ht="27.75" x14ac:dyDescent="0.25">
      <c r="B2" s="138" t="s">
        <v>31</v>
      </c>
      <c r="C2" s="138"/>
      <c r="D2" s="97"/>
      <c r="E2" s="120" t="s">
        <v>163</v>
      </c>
    </row>
    <row r="3" spans="2:12" ht="27.75" x14ac:dyDescent="0.25">
      <c r="B3" s="102" t="s">
        <v>149</v>
      </c>
      <c r="C3" s="12"/>
      <c r="D3" s="97"/>
      <c r="E3" s="98"/>
    </row>
    <row r="4" spans="2:12" ht="28.5" thickBot="1" x14ac:dyDescent="0.3">
      <c r="B4" s="14"/>
      <c r="C4" s="103" t="s">
        <v>97</v>
      </c>
      <c r="D4" s="14"/>
    </row>
    <row r="5" spans="2:12" ht="39.950000000000003" customHeight="1" x14ac:dyDescent="0.25">
      <c r="B5" s="101" t="s">
        <v>103</v>
      </c>
      <c r="C5" s="15"/>
      <c r="E5" s="145" t="s">
        <v>150</v>
      </c>
      <c r="F5" s="146"/>
      <c r="G5" s="146"/>
      <c r="H5" s="146"/>
      <c r="I5" s="146"/>
      <c r="J5" s="146"/>
    </row>
    <row r="6" spans="2:12" ht="39.950000000000003" customHeight="1" x14ac:dyDescent="0.25">
      <c r="B6" s="16" t="s">
        <v>32</v>
      </c>
      <c r="C6" s="17"/>
      <c r="D6" s="142" t="s">
        <v>107</v>
      </c>
      <c r="E6" s="143"/>
      <c r="F6" s="143"/>
      <c r="G6" s="143"/>
      <c r="H6" s="143"/>
      <c r="I6" s="143"/>
      <c r="J6" s="143"/>
      <c r="K6" s="143"/>
    </row>
    <row r="7" spans="2:12" ht="39.950000000000003" customHeight="1" x14ac:dyDescent="0.25">
      <c r="B7" s="16" t="s">
        <v>33</v>
      </c>
      <c r="C7" s="91"/>
      <c r="D7" s="144"/>
      <c r="E7" s="143"/>
      <c r="F7" s="143"/>
      <c r="G7" s="143"/>
      <c r="H7" s="143"/>
      <c r="I7" s="143"/>
      <c r="J7" s="143"/>
      <c r="K7" s="143"/>
    </row>
    <row r="8" spans="2:12" ht="39.950000000000003" customHeight="1" x14ac:dyDescent="0.25">
      <c r="B8" s="16" t="s">
        <v>34</v>
      </c>
      <c r="C8" s="18"/>
      <c r="D8" s="142" t="s">
        <v>164</v>
      </c>
      <c r="E8" s="143"/>
      <c r="F8" s="143"/>
      <c r="G8" s="143"/>
      <c r="H8" s="143"/>
      <c r="I8" s="143"/>
      <c r="J8" s="143"/>
      <c r="K8" s="143"/>
    </row>
    <row r="9" spans="2:12" ht="39.950000000000003" customHeight="1" x14ac:dyDescent="0.25">
      <c r="B9" s="19" t="s">
        <v>35</v>
      </c>
      <c r="C9" s="17"/>
      <c r="D9" s="139" t="s">
        <v>148</v>
      </c>
      <c r="E9" s="140"/>
      <c r="F9" s="140"/>
      <c r="G9" s="140"/>
      <c r="H9" s="140"/>
      <c r="I9" s="140"/>
      <c r="J9" s="140"/>
      <c r="K9" s="140"/>
      <c r="L9" s="131"/>
    </row>
    <row r="10" spans="2:12" ht="39.950000000000003" customHeight="1" x14ac:dyDescent="0.25">
      <c r="B10" s="20" t="s">
        <v>36</v>
      </c>
      <c r="C10" s="21"/>
      <c r="D10" s="141"/>
      <c r="E10" s="140"/>
      <c r="F10" s="140"/>
      <c r="G10" s="140"/>
      <c r="H10" s="140"/>
      <c r="I10" s="140"/>
      <c r="J10" s="140"/>
      <c r="K10" s="140"/>
      <c r="L10" s="131"/>
    </row>
    <row r="11" spans="2:12" ht="39.950000000000003" customHeight="1" x14ac:dyDescent="0.25">
      <c r="B11" s="20" t="s">
        <v>37</v>
      </c>
      <c r="C11" s="21"/>
      <c r="D11" s="141"/>
      <c r="E11" s="140"/>
      <c r="F11" s="140"/>
      <c r="G11" s="140"/>
      <c r="H11" s="140"/>
      <c r="I11" s="140"/>
      <c r="J11" s="140"/>
      <c r="K11" s="140"/>
      <c r="L11" s="131"/>
    </row>
    <row r="12" spans="2:12" ht="39.950000000000003" customHeight="1" x14ac:dyDescent="0.25">
      <c r="B12" s="20" t="s">
        <v>38</v>
      </c>
      <c r="C12" s="22"/>
      <c r="D12" s="130"/>
      <c r="E12" s="131"/>
      <c r="F12" s="131"/>
      <c r="G12" s="131"/>
      <c r="H12" s="131"/>
      <c r="I12" s="131"/>
      <c r="J12" s="131"/>
      <c r="K12" s="131"/>
      <c r="L12" s="131"/>
    </row>
    <row r="13" spans="2:12" ht="39.950000000000003" customHeight="1" x14ac:dyDescent="0.25">
      <c r="B13" s="20" t="s">
        <v>39</v>
      </c>
      <c r="C13" s="22"/>
    </row>
    <row r="14" spans="2:12" ht="39.950000000000003" customHeight="1" x14ac:dyDescent="0.25">
      <c r="B14" s="20" t="s">
        <v>40</v>
      </c>
      <c r="C14" s="21"/>
    </row>
    <row r="15" spans="2:12" ht="53.25" customHeight="1" thickBot="1" x14ac:dyDescent="0.3">
      <c r="B15" s="23" t="s">
        <v>41</v>
      </c>
      <c r="C15" s="132" t="s">
        <v>153</v>
      </c>
    </row>
    <row r="16" spans="2:12" ht="39.950000000000003" customHeight="1" thickBot="1" x14ac:dyDescent="0.3">
      <c r="B16" s="23" t="s">
        <v>108</v>
      </c>
      <c r="C16" s="105"/>
      <c r="D16" s="135" t="s">
        <v>154</v>
      </c>
      <c r="E16" s="136"/>
      <c r="F16" s="136"/>
      <c r="G16" s="133"/>
      <c r="H16" s="133"/>
      <c r="I16" s="133"/>
      <c r="J16" s="104"/>
      <c r="K16" s="104"/>
    </row>
    <row r="17" spans="2:6" ht="17.25" thickBot="1" x14ac:dyDescent="0.3">
      <c r="C17" s="25"/>
      <c r="D17" s="26"/>
    </row>
    <row r="18" spans="2:6" ht="39.950000000000003" customHeight="1" x14ac:dyDescent="0.25">
      <c r="B18" s="27" t="s">
        <v>42</v>
      </c>
      <c r="C18" s="15"/>
    </row>
    <row r="19" spans="2:6" ht="39.950000000000003" customHeight="1" thickBot="1" x14ac:dyDescent="0.3">
      <c r="B19" s="23" t="s">
        <v>43</v>
      </c>
      <c r="C19" s="24"/>
    </row>
    <row r="20" spans="2:6" ht="17.25" customHeight="1" thickBot="1" x14ac:dyDescent="0.3">
      <c r="B20" s="28"/>
      <c r="C20" s="2"/>
    </row>
    <row r="21" spans="2:6" s="26" customFormat="1" ht="39.950000000000003" customHeight="1" x14ac:dyDescent="0.25">
      <c r="B21" s="101" t="s">
        <v>151</v>
      </c>
      <c r="C21" s="29"/>
    </row>
    <row r="22" spans="2:6" s="26" customFormat="1" ht="39.950000000000003" customHeight="1" x14ac:dyDescent="0.25">
      <c r="B22" s="100" t="s">
        <v>152</v>
      </c>
      <c r="C22" s="99"/>
    </row>
    <row r="23" spans="2:6" s="26" customFormat="1" ht="39.950000000000003" customHeight="1" x14ac:dyDescent="0.25">
      <c r="B23" s="100" t="s">
        <v>102</v>
      </c>
      <c r="C23" s="99"/>
    </row>
    <row r="24" spans="2:6" s="26" customFormat="1" ht="39.950000000000003" customHeight="1" x14ac:dyDescent="0.25">
      <c r="B24" s="100" t="s">
        <v>106</v>
      </c>
      <c r="C24" s="31"/>
    </row>
    <row r="25" spans="2:6" s="26" customFormat="1" ht="39.950000000000003" customHeight="1" x14ac:dyDescent="0.25">
      <c r="B25" s="100" t="s">
        <v>105</v>
      </c>
      <c r="C25" s="32"/>
    </row>
    <row r="26" spans="2:6" s="26" customFormat="1" ht="39.950000000000003" customHeight="1" x14ac:dyDescent="0.25">
      <c r="B26" s="30" t="s">
        <v>44</v>
      </c>
      <c r="C26" s="33"/>
    </row>
    <row r="27" spans="2:6" s="26" customFormat="1" ht="39.950000000000003" customHeight="1" x14ac:dyDescent="0.25">
      <c r="B27" s="30" t="s">
        <v>45</v>
      </c>
      <c r="C27" s="31"/>
    </row>
    <row r="28" spans="2:6" s="26" customFormat="1" ht="39.950000000000003" customHeight="1" thickBot="1" x14ac:dyDescent="0.3">
      <c r="B28" s="34" t="s">
        <v>46</v>
      </c>
      <c r="C28" s="35"/>
    </row>
    <row r="30" spans="2:6" ht="25.5" x14ac:dyDescent="0.25">
      <c r="C30" s="96" t="s">
        <v>47</v>
      </c>
      <c r="D30" s="36"/>
      <c r="E30" s="36"/>
      <c r="F30" s="36"/>
    </row>
  </sheetData>
  <sheetProtection insertRows="0" selectLockedCells="1"/>
  <mergeCells count="7">
    <mergeCell ref="D16:F16"/>
    <mergeCell ref="B1:C1"/>
    <mergeCell ref="B2:C2"/>
    <mergeCell ref="D9:K11"/>
    <mergeCell ref="D6:K7"/>
    <mergeCell ref="E5:J5"/>
    <mergeCell ref="D8:K8"/>
  </mergeCells>
  <phoneticPr fontId="4" type="noConversion"/>
  <dataValidations count="5">
    <dataValidation type="list" allowBlank="1" showInputMessage="1" showErrorMessage="1" sqref="C11" xr:uid="{3630C136-19C5-4608-BDD9-DF864EA161BF}">
      <formula1>"A 照顧服務人員,B 居家服務督導員,C 社會工作師、社會工作人員及醫事人員,D 照顧管理專員及照顧管理督導,E 長照服務相關計畫之人員,F 多重身分者"</formula1>
    </dataValidation>
    <dataValidation type="list" allowBlank="1" showInputMessage="1" showErrorMessage="1" sqref="C8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operator="equal" allowBlank="1" showInputMessage="1" showErrorMessage="1" sqref="C15" xr:uid="{C726E28E-9AC5-4163-9AEF-3EF91D555A22}"/>
    <dataValidation type="list" allowBlank="1" showInputMessage="1" showErrorMessage="1" sqref="C3" xr:uid="{B8E481A0-7EE7-4158-A38C-2921952FBFCC}">
      <formula1>"實體課程,線上同步課程,網路課程,直播視訊課程"</formula1>
    </dataValidation>
    <dataValidation type="list" operator="equal" allowBlank="1" showInputMessage="1" showErrorMessage="1" sqref="C16" xr:uid="{E59F20DC-39E1-4CC3-8B3E-F924B88F277D}">
      <formula1>"Zoom,Cisco Webex,訊連,Meet,Teams,其他經本會事前審查同意之平台"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7C22-0486-43C6-864A-D9DF5EEDC61C}">
  <sheetPr codeName="工作表10">
    <tabColor rgb="FFB2F07A"/>
  </sheetPr>
  <dimension ref="A1:L203"/>
  <sheetViews>
    <sheetView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IMKVw8pcFupMcmDy3s7iEhnjq/CMtVLnx3gqfEdOI1K5hbwS++QadsnaZRsO0JX0Kka8BO93z4A4B8QHhMd/uw==" saltValue="KDKgx2PdKaGK9bznqS59ew==" spinCount="100000" sheet="1" insertRows="0" selectLockedCells="1"/>
  <phoneticPr fontId="4" type="noConversion"/>
  <dataValidations count="4">
    <dataValidation type="list" allowBlank="1" showInputMessage="1" showErrorMessage="1" sqref="G2:G202" xr:uid="{D5C579D5-43C5-41F6-99B8-582E64398B54}">
      <formula1>"V"</formula1>
    </dataValidation>
    <dataValidation type="list" allowBlank="1" showInputMessage="1" showErrorMessage="1" sqref="D2:D202" xr:uid="{167054B4-21C4-4781-A7A1-80A64AE9DB66}">
      <formula1>"符合,不符合"</formula1>
    </dataValidation>
    <dataValidation type="list" allowBlank="1" showInputMessage="1" showErrorMessage="1" sqref="A2:A202" xr:uid="{24B25741-01A6-4CC1-B462-CDEEB92A3304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8F46BF5D-4C61-470F-A7D3-FE8FBA72B11E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C51B5-331F-4A93-A6D1-683D1C32AC17}">
  <sheetPr codeName="工作表11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RGEtRXIrydB+4pcOXQAlPG9+SkPLV7dmJZ8bWHchQIcSqM2L1Pdf8XvXFroBNTbJmfBK8CBtih84dQKOVcGB+Q==" saltValue="QBCt979evaGP80sWDDfS+w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881C9037-A4D5-4C4F-B15A-2FA002914BA2}">
      <formula1>10</formula1>
    </dataValidation>
    <dataValidation type="list" allowBlank="1" showInputMessage="1" showErrorMessage="1" sqref="A2:A202" xr:uid="{EB6AFE56-7408-40DC-8481-01EC024FF2C4}">
      <formula1>"授課者,學員"</formula1>
    </dataValidation>
    <dataValidation type="list" allowBlank="1" showInputMessage="1" showErrorMessage="1" sqref="D2:D202" xr:uid="{F9605521-3B17-4A20-8E49-D50D30F54D8A}">
      <formula1>"符合,不符合"</formula1>
    </dataValidation>
    <dataValidation type="list" allowBlank="1" showInputMessage="1" showErrorMessage="1" sqref="G2:G202" xr:uid="{65007E80-1AA6-4A5F-8BEF-4DC21C7C5050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8531-3E0F-4A5B-A617-296A904599A3}">
  <sheetPr codeName="工作表12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h7m6lZ7mLrV0tPyQV47HSSuAwZKfWU+QKTdZns0U2KcPofSz6WSJRQVBk4rJ+IK6f6SFVpTVnDLuyiMHnwXAPA==" saltValue="DFFTpTC+oLDP57EhuPXCww==" spinCount="100000" sheet="1" insertRows="0" selectLockedCells="1"/>
  <phoneticPr fontId="4" type="noConversion"/>
  <dataValidations count="4">
    <dataValidation type="list" allowBlank="1" showInputMessage="1" showErrorMessage="1" sqref="G2:G202" xr:uid="{A3B72CBE-4220-4FE9-AFAF-7684CE922D04}">
      <formula1>"V"</formula1>
    </dataValidation>
    <dataValidation type="list" allowBlank="1" showInputMessage="1" showErrorMessage="1" sqref="D2:D202" xr:uid="{99BFD1A2-8948-4A8B-9DEF-B4618EFFDED0}">
      <formula1>"符合,不符合"</formula1>
    </dataValidation>
    <dataValidation type="list" allowBlank="1" showInputMessage="1" showErrorMessage="1" sqref="A2:A202" xr:uid="{BEDD6516-95BA-40EF-BCA8-F2DBB3B5F93C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88977D4F-2B8E-477E-BFAA-5E7A82F7B663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CA24-2F93-4147-9C50-C9F33FC77BB9}">
  <sheetPr codeName="工作表13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bJDNV5PYSKJr7cKqWM3oEMEZhTYpIpx57KT0Gu5RcYF/4Sl6ji/FVrHdoLSeRbhc60R8IipUYEvN3QDxhb5fxw==" saltValue="p4PwGcN+5qldp4ilDJMN4A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1C81B2C2-2B4D-4256-BAA9-75751DB8E473}">
      <formula1>10</formula1>
    </dataValidation>
    <dataValidation type="list" allowBlank="1" showInputMessage="1" showErrorMessage="1" sqref="A2:A202" xr:uid="{206F93D9-6E9C-409F-8C6C-318B8C41DF6A}">
      <formula1>"授課者,學員"</formula1>
    </dataValidation>
    <dataValidation type="list" allowBlank="1" showInputMessage="1" showErrorMessage="1" sqref="D2:D202" xr:uid="{AAECCC49-E4EA-4085-8945-8EC35A287191}">
      <formula1>"符合,不符合"</formula1>
    </dataValidation>
    <dataValidation type="list" allowBlank="1" showInputMessage="1" showErrorMessage="1" sqref="G2:G202" xr:uid="{050BE39D-8D52-444D-81AD-AA5B8E9D0F79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9518-BD5D-46C6-B065-E70991464E30}">
  <sheetPr codeName="工作表14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F1wtqqFfdvf23OVEMvcfULUkGkookMKBf/MvqHnPfGJW/+IcIWV+HPe5fYtIZr+kh3+z00Rki51eOziTp4oHFQ==" saltValue="KFqoR0tGZCQ5O1jFJxKIqw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FF3F58CB-82DB-4399-ADE4-494D4CA10E08}">
      <formula1>10</formula1>
    </dataValidation>
    <dataValidation type="list" allowBlank="1" showInputMessage="1" showErrorMessage="1" sqref="A2:A202" xr:uid="{3322DFD7-C23F-400B-8C7D-010E749A327F}">
      <formula1>"授課者,學員"</formula1>
    </dataValidation>
    <dataValidation type="list" allowBlank="1" showInputMessage="1" showErrorMessage="1" sqref="D2:D202" xr:uid="{35FFCC9A-A4D6-4672-BE6F-CB4534C15A95}">
      <formula1>"符合,不符合"</formula1>
    </dataValidation>
    <dataValidation type="list" allowBlank="1" showInputMessage="1" showErrorMessage="1" sqref="G2:G202" xr:uid="{C986335A-EA3C-44FE-8101-16C9B8AE81AF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7BB3-138D-4324-A815-88A7D514CFC2}">
  <sheetPr codeName="工作表15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9orJ1bu0acHALHM0Lt3mzk59+ivlu9eFzPkVFQ16ZDVhR3L7YIjt2sujolziYNsIsvabTsaHF7Xp3TtqaHhQmA==" saltValue="5s1zEl3MKPuhLMzvqok3YA==" spinCount="100000" sheet="1" insertRows="0" selectLockedCells="1"/>
  <phoneticPr fontId="4" type="noConversion"/>
  <dataValidations count="4">
    <dataValidation type="list" allowBlank="1" showInputMessage="1" showErrorMessage="1" sqref="G2:G202" xr:uid="{4F098E21-87C5-4F67-A712-30404F32D213}">
      <formula1>"V"</formula1>
    </dataValidation>
    <dataValidation type="list" allowBlank="1" showInputMessage="1" showErrorMessage="1" sqref="D2:D202" xr:uid="{3FF7EEC7-67D0-4272-A281-2EFF49A820A8}">
      <formula1>"符合,不符合"</formula1>
    </dataValidation>
    <dataValidation type="list" allowBlank="1" showInputMessage="1" showErrorMessage="1" sqref="A2:A202" xr:uid="{E8505B65-7FF3-405E-9481-7EC90108C7C0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BAFDD906-C6EB-481E-9CEB-A5B30AF9FFC3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BEC7-3DC4-46AB-B22A-ED726C88B654}">
  <sheetPr codeName="工作表16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NQotxN8PdKE6OTHCCKvEO96vyDJechnHRXjh2cyRtN51/9+/m2YcKlC2GmsrOkpRb0acJOe4Tq49zG9SsePyDA==" saltValue="DD+Dvav2OhE7IicXXYXtN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64EE6E15-5047-4E3F-B67F-6B63EC5C9A4E}">
      <formula1>10</formula1>
    </dataValidation>
    <dataValidation type="list" allowBlank="1" showInputMessage="1" showErrorMessage="1" sqref="A2:A202" xr:uid="{C9C585CD-26C4-4C55-8AD6-3A6AB6D02691}">
      <formula1>"授課者,學員"</formula1>
    </dataValidation>
    <dataValidation type="list" allowBlank="1" showInputMessage="1" showErrorMessage="1" sqref="D2:D202" xr:uid="{3B19ABAF-D239-4925-BB11-DCF58C746961}">
      <formula1>"符合,不符合"</formula1>
    </dataValidation>
    <dataValidation type="list" allowBlank="1" showInputMessage="1" showErrorMessage="1" sqref="G2:G202" xr:uid="{9D642779-B9B4-4FAB-887E-A6B420C30A0A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B030-F472-48A4-9FAA-AA21DBD3E117}">
  <sheetPr codeName="工作表17">
    <tabColor rgb="FFB2F07A"/>
  </sheetPr>
  <dimension ref="A1:L203"/>
  <sheetViews>
    <sheetView topLeftCell="D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YnfRbWGXEScc4zhndHgY3lfXrfrbNuIh6nA1AaSoXrh/wwGU+1Q7OJRrOWR53OHNn6PmYOhevJQPbRp6hCilGg==" saltValue="lrRC6m4NuT7QxcjF/jw2jA==" spinCount="100000" sheet="1" insertRows="0" selectLockedCells="1"/>
  <phoneticPr fontId="4" type="noConversion"/>
  <dataValidations count="4">
    <dataValidation type="list" allowBlank="1" showInputMessage="1" showErrorMessage="1" sqref="G2:G202" xr:uid="{4358F993-0532-4F0B-BCD7-7D346CA56F49}">
      <formula1>"V"</formula1>
    </dataValidation>
    <dataValidation type="list" allowBlank="1" showInputMessage="1" showErrorMessage="1" sqref="D2:D202" xr:uid="{2E8C67F1-64AD-44F8-9D02-4A19EC77141B}">
      <formula1>"符合,不符合"</formula1>
    </dataValidation>
    <dataValidation type="list" allowBlank="1" showInputMessage="1" showErrorMessage="1" sqref="A2:A202" xr:uid="{7CBE91CC-0C07-45D3-A797-DF0B06FD9577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A5559751-C354-4FA5-9212-167ECA3EFACD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D6AD-2E4C-497E-AFD1-EC7B7C3358CE}">
  <sheetPr codeName="工作表18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f+wfA6a9my3jQCvDWyVqGiFXpfmQeGtmGCYwqG9AuUeHKL9qAM77QFCoJbgATdm9NozN82HgvU2yj//uRL041Q==" saltValue="yGrQTdHkivMaRPfL/gu9e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416EECE7-A602-45DB-9A01-2CA3D43B3E30}">
      <formula1>10</formula1>
    </dataValidation>
    <dataValidation type="list" allowBlank="1" showInputMessage="1" showErrorMessage="1" sqref="A2:A202" xr:uid="{3B89D6CC-A462-4C72-A077-7557F4290058}">
      <formula1>"授課者,學員"</formula1>
    </dataValidation>
    <dataValidation type="list" allowBlank="1" showInputMessage="1" showErrorMessage="1" sqref="D2:D202" xr:uid="{C9ED78BE-FFB6-4222-8F64-C08EF2D65572}">
      <formula1>"符合,不符合"</formula1>
    </dataValidation>
    <dataValidation type="list" allowBlank="1" showInputMessage="1" showErrorMessage="1" sqref="G2:G202" xr:uid="{908B8781-2C7F-4A13-BD67-E0A6B0411556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AEF6F-E10E-426E-94BC-BC2ECE00984F}">
  <sheetPr codeName="工作表19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MuwvaoWq8oz/GMibE27pWd6FOXYQtb9MVktth99zcFbLw3qqhD9H4YbqfNEgMoPC0qIFw8FHT/7XURvrQwdutA==" saltValue="YtfScYR/o+MnilxEG3l6i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850C18AE-3999-4AD1-B55C-101389360B6D}">
      <formula1>10</formula1>
    </dataValidation>
    <dataValidation type="list" allowBlank="1" showInputMessage="1" showErrorMessage="1" sqref="A2:A202" xr:uid="{C05CD574-86C8-4A87-BCE8-E109CD6A6393}">
      <formula1>"授課者,學員"</formula1>
    </dataValidation>
    <dataValidation type="list" allowBlank="1" showInputMessage="1" showErrorMessage="1" sqref="D2:D202" xr:uid="{A95D415A-90EE-4505-8616-7EFABA9CC902}">
      <formula1>"符合,不符合"</formula1>
    </dataValidation>
    <dataValidation type="list" allowBlank="1" showInputMessage="1" showErrorMessage="1" sqref="G2:G202" xr:uid="{914F5C9E-2C9A-4D36-8FA4-5D215A418F13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 codeName="工作表2">
    <tabColor rgb="FFFBC563"/>
  </sheetPr>
  <dimension ref="A1:X22"/>
  <sheetViews>
    <sheetView zoomScaleNormal="100" workbookViewId="0">
      <selection activeCell="C8" sqref="C8"/>
    </sheetView>
  </sheetViews>
  <sheetFormatPr defaultRowHeight="16.5" x14ac:dyDescent="0.25"/>
  <cols>
    <col min="1" max="1" width="5.625" style="9" customWidth="1"/>
    <col min="2" max="2" width="10.625" style="2" customWidth="1"/>
    <col min="3" max="3" width="16.125" style="2" customWidth="1"/>
    <col min="4" max="4" width="20.625" style="2" customWidth="1"/>
    <col min="5" max="5" width="25.625" style="2" customWidth="1"/>
    <col min="6" max="6" width="9.625" style="2" customWidth="1"/>
    <col min="7" max="7" width="15.625" style="2" customWidth="1"/>
    <col min="8" max="9" width="9" style="2"/>
    <col min="10" max="11" width="10.625" style="2" customWidth="1"/>
    <col min="12" max="14" width="9" style="2"/>
    <col min="15" max="16" width="10.625" style="2" customWidth="1"/>
    <col min="17" max="19" width="9" style="2"/>
    <col min="20" max="21" width="10.625" style="2" customWidth="1"/>
    <col min="22" max="16384" width="9" style="2"/>
  </cols>
  <sheetData>
    <row r="1" spans="1:24" ht="33" customHeight="1" x14ac:dyDescent="0.25">
      <c r="A1" s="37" t="s">
        <v>10</v>
      </c>
      <c r="B1" s="38" t="s">
        <v>6</v>
      </c>
      <c r="C1" s="38" t="s">
        <v>7</v>
      </c>
      <c r="D1" s="38" t="s">
        <v>11</v>
      </c>
      <c r="E1" s="38" t="s">
        <v>12</v>
      </c>
      <c r="F1" s="39" t="s">
        <v>13</v>
      </c>
      <c r="G1" s="39" t="s">
        <v>14</v>
      </c>
      <c r="H1" s="39" t="s">
        <v>15</v>
      </c>
      <c r="I1" s="39" t="s">
        <v>16</v>
      </c>
      <c r="J1" s="39" t="s">
        <v>17</v>
      </c>
      <c r="K1" s="39" t="s">
        <v>18</v>
      </c>
      <c r="L1" s="38" t="s">
        <v>19</v>
      </c>
      <c r="M1" s="38" t="s">
        <v>20</v>
      </c>
      <c r="N1" s="38" t="s">
        <v>21</v>
      </c>
      <c r="O1" s="39" t="s">
        <v>22</v>
      </c>
      <c r="P1" s="39" t="s">
        <v>23</v>
      </c>
      <c r="Q1" s="38" t="s">
        <v>19</v>
      </c>
      <c r="R1" s="38" t="s">
        <v>20</v>
      </c>
      <c r="S1" s="38" t="s">
        <v>21</v>
      </c>
      <c r="T1" s="39" t="s">
        <v>24</v>
      </c>
      <c r="U1" s="39" t="s">
        <v>25</v>
      </c>
      <c r="V1" s="38" t="s">
        <v>19</v>
      </c>
      <c r="W1" s="38" t="s">
        <v>20</v>
      </c>
      <c r="X1" s="38" t="s">
        <v>21</v>
      </c>
    </row>
    <row r="2" spans="1:24" ht="35.25" customHeight="1" x14ac:dyDescent="0.25">
      <c r="A2" s="3"/>
      <c r="B2" s="40"/>
      <c r="C2" s="4"/>
      <c r="D2" s="4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5.25" customHeight="1" x14ac:dyDescent="0.25">
      <c r="A3" s="3"/>
      <c r="B3" s="40"/>
      <c r="C3" s="4"/>
      <c r="D3" s="4"/>
      <c r="E3" s="4"/>
      <c r="F3" s="4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5.25" customHeight="1" x14ac:dyDescent="0.25">
      <c r="A4" s="3"/>
      <c r="B4" s="40"/>
      <c r="C4" s="4"/>
      <c r="D4" s="4"/>
      <c r="E4" s="4"/>
      <c r="F4" s="4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5.25" customHeight="1" x14ac:dyDescent="0.25">
      <c r="A5" s="3"/>
      <c r="B5" s="40"/>
      <c r="C5" s="4"/>
      <c r="D5" s="4"/>
      <c r="E5" s="4"/>
      <c r="F5" s="4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25" customHeight="1" x14ac:dyDescent="0.25">
      <c r="A6" s="3"/>
      <c r="B6" s="40"/>
      <c r="C6" s="4"/>
      <c r="D6" s="4"/>
      <c r="E6" s="4"/>
      <c r="F6" s="4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5.25" customHeight="1" x14ac:dyDescent="0.25">
      <c r="A7" s="3"/>
      <c r="B7" s="40"/>
      <c r="C7" s="4"/>
      <c r="D7" s="4"/>
      <c r="E7" s="4"/>
      <c r="F7" s="4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5.25" customHeight="1" x14ac:dyDescent="0.25">
      <c r="A8" s="3"/>
      <c r="B8" s="40"/>
      <c r="C8" s="4"/>
      <c r="D8" s="4"/>
      <c r="E8" s="4"/>
      <c r="F8" s="4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5.25" customHeight="1" x14ac:dyDescent="0.25">
      <c r="A9" s="3"/>
      <c r="B9" s="40"/>
      <c r="C9" s="4"/>
      <c r="D9" s="4"/>
      <c r="E9" s="4"/>
      <c r="F9" s="4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5.25" customHeight="1" x14ac:dyDescent="0.25">
      <c r="A10" s="3"/>
      <c r="B10" s="40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0.100000000000001" customHeight="1" x14ac:dyDescent="0.25">
      <c r="B11" s="88"/>
      <c r="C11" s="7"/>
      <c r="D11" s="7"/>
      <c r="E11" s="7"/>
      <c r="F11" s="7"/>
      <c r="H11" s="89"/>
    </row>
    <row r="12" spans="1:24" ht="20.100000000000001" customHeight="1" x14ac:dyDescent="0.25">
      <c r="A12" s="147" t="s">
        <v>26</v>
      </c>
      <c r="B12" s="147"/>
      <c r="C12" s="147"/>
      <c r="D12" s="147"/>
      <c r="E12" s="147"/>
      <c r="F12" s="7"/>
      <c r="H12" s="8"/>
    </row>
    <row r="13" spans="1:24" ht="20.100000000000001" customHeight="1" x14ac:dyDescent="0.25">
      <c r="A13" s="147" t="s">
        <v>94</v>
      </c>
      <c r="B13" s="147"/>
      <c r="C13" s="147"/>
      <c r="D13" s="147"/>
      <c r="E13" s="147"/>
      <c r="F13" s="7"/>
      <c r="H13" s="8"/>
    </row>
    <row r="14" spans="1:24" ht="20.100000000000001" customHeight="1" x14ac:dyDescent="0.25">
      <c r="A14" s="147" t="s">
        <v>95</v>
      </c>
      <c r="B14" s="147"/>
      <c r="C14" s="147"/>
      <c r="D14" s="147"/>
      <c r="E14" s="147"/>
      <c r="F14" s="7"/>
      <c r="H14" s="8"/>
    </row>
    <row r="15" spans="1:24" x14ac:dyDescent="0.25">
      <c r="A15" s="148" t="s">
        <v>27</v>
      </c>
      <c r="B15" s="147"/>
      <c r="C15" s="147"/>
      <c r="D15" s="147"/>
      <c r="E15" s="147"/>
    </row>
    <row r="16" spans="1:24" x14ac:dyDescent="0.25">
      <c r="A16" s="149" t="s">
        <v>93</v>
      </c>
      <c r="B16" s="149"/>
      <c r="C16" s="149"/>
      <c r="D16" s="149"/>
      <c r="E16" s="149"/>
      <c r="F16" s="149"/>
      <c r="G16" s="149"/>
    </row>
    <row r="17" spans="1:7" x14ac:dyDescent="0.25">
      <c r="A17" s="149"/>
      <c r="B17" s="149"/>
      <c r="C17" s="149"/>
      <c r="D17" s="149"/>
      <c r="E17" s="149"/>
      <c r="F17" s="149"/>
      <c r="G17" s="149"/>
    </row>
    <row r="18" spans="1:7" x14ac:dyDescent="0.25">
      <c r="A18" s="149"/>
      <c r="B18" s="149"/>
      <c r="C18" s="149"/>
      <c r="D18" s="149"/>
      <c r="E18" s="149"/>
      <c r="F18" s="149"/>
      <c r="G18" s="149"/>
    </row>
    <row r="19" spans="1:7" x14ac:dyDescent="0.25">
      <c r="A19" s="149"/>
      <c r="B19" s="149"/>
      <c r="C19" s="149"/>
      <c r="D19" s="149"/>
      <c r="E19" s="149"/>
      <c r="F19" s="149"/>
      <c r="G19" s="149"/>
    </row>
    <row r="20" spans="1:7" x14ac:dyDescent="0.25">
      <c r="A20" s="149"/>
      <c r="B20" s="149"/>
      <c r="C20" s="149"/>
      <c r="D20" s="149"/>
      <c r="E20" s="149"/>
      <c r="F20" s="149"/>
      <c r="G20" s="149"/>
    </row>
    <row r="21" spans="1:7" x14ac:dyDescent="0.25">
      <c r="A21" s="149"/>
      <c r="B21" s="149"/>
      <c r="C21" s="149"/>
      <c r="D21" s="149"/>
      <c r="E21" s="149"/>
      <c r="F21" s="149"/>
      <c r="G21" s="149"/>
    </row>
    <row r="22" spans="1:7" x14ac:dyDescent="0.25">
      <c r="A22" s="149"/>
      <c r="B22" s="149"/>
      <c r="C22" s="149"/>
      <c r="D22" s="149"/>
      <c r="E22" s="149"/>
      <c r="F22" s="149"/>
      <c r="G22" s="149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118C-7C0F-485C-9725-9EA68AAB99BA}">
  <sheetPr codeName="工作表20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KehlhH04UUBeh5CRf7x6FZ5oxYvop0NfAGHuqa9/OWJcn1QRAbxpfYattI76yH6ekAY5kPm4XPCmW/V+yK219A==" saltValue="2ltq+3ZUoV68KhNG5Qk2nA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230A0196-1629-424C-938D-912D685EA8B6}">
      <formula1>10</formula1>
    </dataValidation>
    <dataValidation type="list" allowBlank="1" showInputMessage="1" showErrorMessage="1" sqref="A2:A202" xr:uid="{17713589-145E-4A72-A69B-826D56333B06}">
      <formula1>"授課者,學員"</formula1>
    </dataValidation>
    <dataValidation type="list" allowBlank="1" showInputMessage="1" showErrorMessage="1" sqref="D2:D202" xr:uid="{14D2D3FC-3B8E-4F9C-A6F4-C42FF5A8CC0E}">
      <formula1>"符合,不符合"</formula1>
    </dataValidation>
    <dataValidation type="list" allowBlank="1" showInputMessage="1" showErrorMessage="1" sqref="G2:G202" xr:uid="{E01B195D-CD82-4114-9124-51D59288EB5C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512B-475F-46BA-8ED6-187952DD2ADC}">
  <sheetPr codeName="工作表21">
    <tabColor rgb="FFB2F07A"/>
  </sheetPr>
  <dimension ref="A1:L203"/>
  <sheetViews>
    <sheetView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aTesVwEXZCziB16rTkB3uPYsNOZO0ZGa18axbQ1x+DhCgwlCVTbhNhIQ1GzznL8Vxu0kEottiKAZ7kk33ABBZA==" saltValue="8lnzzROW6tfpzYqgdQtfXA==" spinCount="100000" sheet="1" insertRows="0" selectLockedCells="1"/>
  <phoneticPr fontId="4" type="noConversion"/>
  <dataValidations count="4">
    <dataValidation type="list" allowBlank="1" showInputMessage="1" showErrorMessage="1" sqref="G2:G202" xr:uid="{00045533-FAD9-4F86-B42E-477F1F0E6A71}">
      <formula1>"V"</formula1>
    </dataValidation>
    <dataValidation type="list" allowBlank="1" showInputMessage="1" showErrorMessage="1" sqref="D2:D202" xr:uid="{8C54E29A-86F1-4A23-8D41-91DC0CC0CA5B}">
      <formula1>"符合,不符合"</formula1>
    </dataValidation>
    <dataValidation type="list" allowBlank="1" showInputMessage="1" showErrorMessage="1" sqref="A2:A202" xr:uid="{19F375D6-BABE-45AA-A968-64EE9DF49F1C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441AF7F7-DC9C-4923-8491-55E3B12F0405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>
    <tabColor rgb="FFED7B30"/>
    <pageSetUpPr fitToPage="1"/>
  </sheetPr>
  <dimension ref="A1:S57"/>
  <sheetViews>
    <sheetView topLeftCell="A5" zoomScale="70" zoomScaleNormal="70" workbookViewId="0">
      <selection activeCell="C5" sqref="C5"/>
    </sheetView>
  </sheetViews>
  <sheetFormatPr defaultRowHeight="16.5" x14ac:dyDescent="0.2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bestFit="1" customWidth="1"/>
    <col min="18" max="18" width="12.125" bestFit="1" customWidth="1"/>
    <col min="19" max="19" width="60.625" customWidth="1"/>
  </cols>
  <sheetData>
    <row r="1" spans="1:19" ht="35.25" customHeight="1" x14ac:dyDescent="0.25">
      <c r="A1" s="67" t="s">
        <v>49</v>
      </c>
      <c r="B1" s="42" t="s">
        <v>0</v>
      </c>
      <c r="C1" s="42" t="s">
        <v>1</v>
      </c>
      <c r="D1" s="41" t="s">
        <v>53</v>
      </c>
      <c r="E1" s="41" t="s">
        <v>54</v>
      </c>
      <c r="F1" s="41" t="s">
        <v>55</v>
      </c>
      <c r="G1" s="42" t="s">
        <v>9</v>
      </c>
      <c r="H1" s="68" t="s">
        <v>51</v>
      </c>
      <c r="I1" s="68" t="s">
        <v>52</v>
      </c>
      <c r="J1" s="68" t="s">
        <v>78</v>
      </c>
      <c r="K1" s="42" t="s">
        <v>48</v>
      </c>
      <c r="L1" s="42" t="s">
        <v>50</v>
      </c>
      <c r="M1" s="42" t="s">
        <v>2</v>
      </c>
      <c r="N1" s="42" t="s">
        <v>3</v>
      </c>
      <c r="O1" s="92" t="s">
        <v>98</v>
      </c>
      <c r="P1" s="42" t="s">
        <v>4</v>
      </c>
      <c r="Q1" s="42" t="s">
        <v>5</v>
      </c>
      <c r="R1" s="69" t="s">
        <v>57</v>
      </c>
      <c r="S1" s="95" t="s">
        <v>101</v>
      </c>
    </row>
    <row r="2" spans="1:19" ht="35.25" customHeight="1" x14ac:dyDescent="0.25">
      <c r="A2" s="70" t="s">
        <v>64</v>
      </c>
      <c r="B2" s="71">
        <v>11104010900</v>
      </c>
      <c r="C2" s="72">
        <v>11104011200</v>
      </c>
      <c r="D2" s="54" t="str">
        <f>MID(B2,8,2)&amp;":"&amp;RIGHT(B2,2)</f>
        <v>09:00</v>
      </c>
      <c r="E2" s="54" t="str">
        <f>MID(C2,8,2)&amp;":"&amp;RIGHT(C2,2)</f>
        <v>12:00</v>
      </c>
      <c r="F2" s="54">
        <f>(E2-D2)</f>
        <v>0.125</v>
      </c>
      <c r="G2" s="90">
        <f>F2*1440</f>
        <v>180</v>
      </c>
      <c r="H2" s="72"/>
      <c r="I2" s="72"/>
      <c r="J2" s="72"/>
      <c r="K2" s="71" t="s">
        <v>56</v>
      </c>
      <c r="L2" s="72">
        <f>(G2/50)*(COUNTIF(K2,"實作課程-含實務操作、回覆示教及演練")/2+COUNTIF(K2,"課室教學"))</f>
        <v>3.6</v>
      </c>
      <c r="M2" s="72"/>
      <c r="N2" s="73"/>
      <c r="O2" s="72"/>
      <c r="P2" s="74"/>
      <c r="Q2" s="75"/>
      <c r="R2" s="72">
        <f>L2*5</f>
        <v>18</v>
      </c>
      <c r="S2" s="76"/>
    </row>
    <row r="3" spans="1:19" ht="35.25" customHeight="1" x14ac:dyDescent="0.25">
      <c r="A3" s="64"/>
      <c r="B3" s="65"/>
      <c r="C3" s="66"/>
      <c r="D3" s="43" t="str">
        <f t="shared" ref="D3" si="0">MID(B3,8,2)&amp;":"&amp;RIGHT(B3,2)</f>
        <v>:</v>
      </c>
      <c r="E3" s="43" t="str">
        <f t="shared" ref="E3" si="1">MID(C3,8,2)&amp;":"&amp;RIGHT(C3,2)</f>
        <v>:</v>
      </c>
      <c r="F3" s="43" t="e">
        <f t="shared" ref="F3" si="2">(E3-D3)</f>
        <v>#VALUE!</v>
      </c>
      <c r="G3" s="41" t="e">
        <f>F3*1440</f>
        <v>#VALUE!</v>
      </c>
      <c r="H3" s="66"/>
      <c r="I3" s="66"/>
      <c r="J3" s="66"/>
      <c r="K3" s="65"/>
      <c r="L3" s="1" t="e">
        <f t="shared" ref="L3" si="3">(G3/50)*(COUNTIF(K3,"實作課程-含實務操作、回覆示教及演練")/2+COUNTIF(K3,"課室教學"))</f>
        <v>#VALUE!</v>
      </c>
      <c r="M3" s="66"/>
      <c r="N3" s="66"/>
      <c r="O3" s="66"/>
      <c r="P3" s="66"/>
      <c r="Q3" s="66"/>
      <c r="R3" s="1" t="e">
        <f t="shared" ref="R3:R27" si="4">L3*5</f>
        <v>#VALUE!</v>
      </c>
      <c r="S3" s="64"/>
    </row>
    <row r="4" spans="1:19" ht="35.25" customHeight="1" x14ac:dyDescent="0.25">
      <c r="A4" s="64"/>
      <c r="B4" s="65"/>
      <c r="C4" s="66"/>
      <c r="D4" s="43" t="str">
        <f t="shared" ref="D4:D29" si="5">MID(B4,8,2)&amp;":"&amp;RIGHT(B4,2)</f>
        <v>:</v>
      </c>
      <c r="E4" s="43" t="str">
        <f t="shared" ref="E4:E29" si="6">MID(C4,8,2)&amp;":"&amp;RIGHT(C4,2)</f>
        <v>:</v>
      </c>
      <c r="F4" s="43" t="e">
        <f t="shared" ref="F4:F29" si="7">(E4-D4)</f>
        <v>#VALUE!</v>
      </c>
      <c r="G4" s="41" t="e">
        <f t="shared" ref="G4:G29" si="8">F4*1440</f>
        <v>#VALUE!</v>
      </c>
      <c r="H4" s="66"/>
      <c r="I4" s="66"/>
      <c r="J4" s="66"/>
      <c r="K4" s="65"/>
      <c r="L4" s="1" t="e">
        <f t="shared" ref="L4:L29" si="9">(G4/50)*(COUNTIF(K4,"實作課程-含實務操作、回覆示教及演練")/2+COUNTIF(K4,"課室教學"))</f>
        <v>#VALUE!</v>
      </c>
      <c r="M4" s="66"/>
      <c r="N4" s="66"/>
      <c r="O4" s="66"/>
      <c r="P4" s="66"/>
      <c r="Q4" s="66"/>
      <c r="R4" s="1" t="e">
        <f t="shared" si="4"/>
        <v>#VALUE!</v>
      </c>
      <c r="S4" s="64"/>
    </row>
    <row r="5" spans="1:19" ht="35.25" customHeight="1" x14ac:dyDescent="0.25">
      <c r="A5" s="64"/>
      <c r="B5" s="65"/>
      <c r="C5" s="66"/>
      <c r="D5" s="43" t="str">
        <f t="shared" si="5"/>
        <v>:</v>
      </c>
      <c r="E5" s="43" t="str">
        <f t="shared" si="6"/>
        <v>:</v>
      </c>
      <c r="F5" s="43" t="e">
        <f t="shared" si="7"/>
        <v>#VALUE!</v>
      </c>
      <c r="G5" s="41" t="e">
        <f t="shared" si="8"/>
        <v>#VALUE!</v>
      </c>
      <c r="H5" s="66"/>
      <c r="I5" s="66"/>
      <c r="J5" s="66"/>
      <c r="K5" s="65"/>
      <c r="L5" s="1" t="e">
        <f t="shared" si="9"/>
        <v>#VALUE!</v>
      </c>
      <c r="M5" s="66"/>
      <c r="N5" s="66"/>
      <c r="O5" s="66"/>
      <c r="P5" s="66"/>
      <c r="Q5" s="66"/>
      <c r="R5" s="1" t="e">
        <f t="shared" si="4"/>
        <v>#VALUE!</v>
      </c>
      <c r="S5" s="64"/>
    </row>
    <row r="6" spans="1:19" ht="35.25" customHeight="1" x14ac:dyDescent="0.25">
      <c r="A6" s="64"/>
      <c r="B6" s="65"/>
      <c r="C6" s="66"/>
      <c r="D6" s="43" t="str">
        <f t="shared" si="5"/>
        <v>:</v>
      </c>
      <c r="E6" s="43" t="str">
        <f t="shared" si="6"/>
        <v>:</v>
      </c>
      <c r="F6" s="43" t="e">
        <f t="shared" si="7"/>
        <v>#VALUE!</v>
      </c>
      <c r="G6" s="41" t="e">
        <f t="shared" si="8"/>
        <v>#VALUE!</v>
      </c>
      <c r="H6" s="66"/>
      <c r="I6" s="66"/>
      <c r="J6" s="66"/>
      <c r="K6" s="65"/>
      <c r="L6" s="1" t="e">
        <f t="shared" si="9"/>
        <v>#VALUE!</v>
      </c>
      <c r="M6" s="66"/>
      <c r="N6" s="66"/>
      <c r="O6" s="66"/>
      <c r="P6" s="66"/>
      <c r="Q6" s="66"/>
      <c r="R6" s="1" t="e">
        <f t="shared" si="4"/>
        <v>#VALUE!</v>
      </c>
      <c r="S6" s="64"/>
    </row>
    <row r="7" spans="1:19" ht="35.25" customHeight="1" x14ac:dyDescent="0.25">
      <c r="A7" s="64"/>
      <c r="B7" s="65"/>
      <c r="C7" s="66"/>
      <c r="D7" s="43" t="str">
        <f t="shared" si="5"/>
        <v>:</v>
      </c>
      <c r="E7" s="43" t="str">
        <f t="shared" si="6"/>
        <v>:</v>
      </c>
      <c r="F7" s="43" t="e">
        <f t="shared" si="7"/>
        <v>#VALUE!</v>
      </c>
      <c r="G7" s="41" t="e">
        <f t="shared" si="8"/>
        <v>#VALUE!</v>
      </c>
      <c r="H7" s="66"/>
      <c r="I7" s="66"/>
      <c r="J7" s="66"/>
      <c r="K7" s="65"/>
      <c r="L7" s="1" t="e">
        <f t="shared" si="9"/>
        <v>#VALUE!</v>
      </c>
      <c r="M7" s="66"/>
      <c r="N7" s="66"/>
      <c r="O7" s="66"/>
      <c r="P7" s="66"/>
      <c r="Q7" s="66"/>
      <c r="R7" s="1" t="e">
        <f t="shared" si="4"/>
        <v>#VALUE!</v>
      </c>
      <c r="S7" s="64"/>
    </row>
    <row r="8" spans="1:19" ht="35.25" customHeight="1" x14ac:dyDescent="0.25">
      <c r="A8" s="64"/>
      <c r="B8" s="65"/>
      <c r="C8" s="66"/>
      <c r="D8" s="43" t="str">
        <f t="shared" si="5"/>
        <v>:</v>
      </c>
      <c r="E8" s="43" t="str">
        <f t="shared" si="6"/>
        <v>:</v>
      </c>
      <c r="F8" s="43" t="e">
        <f t="shared" si="7"/>
        <v>#VALUE!</v>
      </c>
      <c r="G8" s="41" t="e">
        <f t="shared" si="8"/>
        <v>#VALUE!</v>
      </c>
      <c r="H8" s="66"/>
      <c r="I8" s="66"/>
      <c r="J8" s="66"/>
      <c r="K8" s="65"/>
      <c r="L8" s="1" t="e">
        <f t="shared" si="9"/>
        <v>#VALUE!</v>
      </c>
      <c r="M8" s="66"/>
      <c r="N8" s="66"/>
      <c r="O8" s="66"/>
      <c r="P8" s="66"/>
      <c r="Q8" s="66"/>
      <c r="R8" s="1" t="e">
        <f t="shared" si="4"/>
        <v>#VALUE!</v>
      </c>
      <c r="S8" s="64"/>
    </row>
    <row r="9" spans="1:19" ht="35.25" customHeight="1" x14ac:dyDescent="0.25">
      <c r="A9" s="64"/>
      <c r="B9" s="65"/>
      <c r="C9" s="66"/>
      <c r="D9" s="43" t="str">
        <f t="shared" si="5"/>
        <v>:</v>
      </c>
      <c r="E9" s="43" t="str">
        <f t="shared" si="6"/>
        <v>:</v>
      </c>
      <c r="F9" s="43" t="e">
        <f t="shared" si="7"/>
        <v>#VALUE!</v>
      </c>
      <c r="G9" s="41" t="e">
        <f t="shared" si="8"/>
        <v>#VALUE!</v>
      </c>
      <c r="H9" s="66"/>
      <c r="I9" s="66"/>
      <c r="J9" s="66"/>
      <c r="K9" s="65"/>
      <c r="L9" s="1" t="e">
        <f t="shared" si="9"/>
        <v>#VALUE!</v>
      </c>
      <c r="M9" s="66"/>
      <c r="N9" s="66"/>
      <c r="O9" s="66"/>
      <c r="P9" s="66"/>
      <c r="Q9" s="66"/>
      <c r="R9" s="1" t="e">
        <f t="shared" si="4"/>
        <v>#VALUE!</v>
      </c>
      <c r="S9" s="64"/>
    </row>
    <row r="10" spans="1:19" ht="35.25" customHeight="1" x14ac:dyDescent="0.25">
      <c r="A10" s="64"/>
      <c r="B10" s="65"/>
      <c r="C10" s="66"/>
      <c r="D10" s="43" t="str">
        <f t="shared" si="5"/>
        <v>:</v>
      </c>
      <c r="E10" s="43" t="str">
        <f t="shared" si="6"/>
        <v>:</v>
      </c>
      <c r="F10" s="43" t="e">
        <f t="shared" si="7"/>
        <v>#VALUE!</v>
      </c>
      <c r="G10" s="41" t="e">
        <f t="shared" si="8"/>
        <v>#VALUE!</v>
      </c>
      <c r="H10" s="66"/>
      <c r="I10" s="66"/>
      <c r="J10" s="66"/>
      <c r="K10" s="65"/>
      <c r="L10" s="1" t="e">
        <f t="shared" si="9"/>
        <v>#VALUE!</v>
      </c>
      <c r="M10" s="66"/>
      <c r="N10" s="66"/>
      <c r="O10" s="66"/>
      <c r="P10" s="66"/>
      <c r="Q10" s="66"/>
      <c r="R10" s="1" t="e">
        <f t="shared" si="4"/>
        <v>#VALUE!</v>
      </c>
      <c r="S10" s="64"/>
    </row>
    <row r="11" spans="1:19" ht="35.25" customHeight="1" x14ac:dyDescent="0.25">
      <c r="A11" s="64"/>
      <c r="B11" s="65"/>
      <c r="C11" s="66"/>
      <c r="D11" s="43" t="str">
        <f t="shared" si="5"/>
        <v>:</v>
      </c>
      <c r="E11" s="43" t="str">
        <f t="shared" si="6"/>
        <v>:</v>
      </c>
      <c r="F11" s="43" t="e">
        <f t="shared" si="7"/>
        <v>#VALUE!</v>
      </c>
      <c r="G11" s="41" t="e">
        <f t="shared" si="8"/>
        <v>#VALUE!</v>
      </c>
      <c r="H11" s="66"/>
      <c r="I11" s="66"/>
      <c r="J11" s="66"/>
      <c r="K11" s="65"/>
      <c r="L11" s="1" t="e">
        <f t="shared" si="9"/>
        <v>#VALUE!</v>
      </c>
      <c r="M11" s="66"/>
      <c r="N11" s="66"/>
      <c r="O11" s="66"/>
      <c r="P11" s="66"/>
      <c r="Q11" s="66"/>
      <c r="R11" s="1" t="e">
        <f t="shared" si="4"/>
        <v>#VALUE!</v>
      </c>
      <c r="S11" s="64"/>
    </row>
    <row r="12" spans="1:19" ht="35.25" customHeight="1" x14ac:dyDescent="0.25">
      <c r="A12" s="64"/>
      <c r="B12" s="65"/>
      <c r="C12" s="66"/>
      <c r="D12" s="43" t="str">
        <f t="shared" si="5"/>
        <v>:</v>
      </c>
      <c r="E12" s="43" t="str">
        <f t="shared" si="6"/>
        <v>:</v>
      </c>
      <c r="F12" s="43" t="e">
        <f t="shared" si="7"/>
        <v>#VALUE!</v>
      </c>
      <c r="G12" s="41" t="e">
        <f t="shared" si="8"/>
        <v>#VALUE!</v>
      </c>
      <c r="H12" s="66"/>
      <c r="I12" s="66"/>
      <c r="J12" s="66"/>
      <c r="K12" s="65"/>
      <c r="L12" s="1" t="e">
        <f t="shared" si="9"/>
        <v>#VALUE!</v>
      </c>
      <c r="M12" s="66"/>
      <c r="N12" s="66"/>
      <c r="O12" s="66"/>
      <c r="P12" s="66"/>
      <c r="Q12" s="66"/>
      <c r="R12" s="1" t="e">
        <f t="shared" si="4"/>
        <v>#VALUE!</v>
      </c>
      <c r="S12" s="64"/>
    </row>
    <row r="13" spans="1:19" ht="35.25" customHeight="1" x14ac:dyDescent="0.25">
      <c r="A13" s="64"/>
      <c r="B13" s="65"/>
      <c r="C13" s="66"/>
      <c r="D13" s="43" t="str">
        <f t="shared" si="5"/>
        <v>:</v>
      </c>
      <c r="E13" s="43" t="str">
        <f t="shared" si="6"/>
        <v>:</v>
      </c>
      <c r="F13" s="43" t="e">
        <f t="shared" si="7"/>
        <v>#VALUE!</v>
      </c>
      <c r="G13" s="41" t="e">
        <f t="shared" si="8"/>
        <v>#VALUE!</v>
      </c>
      <c r="H13" s="66"/>
      <c r="I13" s="66"/>
      <c r="J13" s="66"/>
      <c r="K13" s="65"/>
      <c r="L13" s="1" t="e">
        <f t="shared" si="9"/>
        <v>#VALUE!</v>
      </c>
      <c r="M13" s="66"/>
      <c r="N13" s="66"/>
      <c r="O13" s="66"/>
      <c r="P13" s="66"/>
      <c r="Q13" s="66"/>
      <c r="R13" s="1" t="e">
        <f t="shared" si="4"/>
        <v>#VALUE!</v>
      </c>
      <c r="S13" s="64"/>
    </row>
    <row r="14" spans="1:19" ht="35.25" customHeight="1" x14ac:dyDescent="0.25">
      <c r="A14" s="64"/>
      <c r="B14" s="65"/>
      <c r="C14" s="66"/>
      <c r="D14" s="43" t="str">
        <f t="shared" si="5"/>
        <v>:</v>
      </c>
      <c r="E14" s="43" t="str">
        <f t="shared" si="6"/>
        <v>:</v>
      </c>
      <c r="F14" s="43" t="e">
        <f t="shared" si="7"/>
        <v>#VALUE!</v>
      </c>
      <c r="G14" s="41" t="e">
        <f t="shared" si="8"/>
        <v>#VALUE!</v>
      </c>
      <c r="H14" s="66"/>
      <c r="I14" s="66"/>
      <c r="J14" s="66"/>
      <c r="K14" s="65"/>
      <c r="L14" s="1" t="e">
        <f t="shared" si="9"/>
        <v>#VALUE!</v>
      </c>
      <c r="M14" s="66"/>
      <c r="N14" s="66"/>
      <c r="O14" s="66"/>
      <c r="P14" s="66"/>
      <c r="Q14" s="66"/>
      <c r="R14" s="1" t="e">
        <f t="shared" si="4"/>
        <v>#VALUE!</v>
      </c>
      <c r="S14" s="64"/>
    </row>
    <row r="15" spans="1:19" ht="35.25" customHeight="1" x14ac:dyDescent="0.25">
      <c r="A15" s="64"/>
      <c r="B15" s="65"/>
      <c r="C15" s="66"/>
      <c r="D15" s="43" t="str">
        <f t="shared" si="5"/>
        <v>:</v>
      </c>
      <c r="E15" s="43" t="str">
        <f t="shared" si="6"/>
        <v>:</v>
      </c>
      <c r="F15" s="43" t="e">
        <f t="shared" si="7"/>
        <v>#VALUE!</v>
      </c>
      <c r="G15" s="41" t="e">
        <f t="shared" si="8"/>
        <v>#VALUE!</v>
      </c>
      <c r="H15" s="66"/>
      <c r="I15" s="66"/>
      <c r="J15" s="66"/>
      <c r="K15" s="65"/>
      <c r="L15" s="1" t="e">
        <f t="shared" si="9"/>
        <v>#VALUE!</v>
      </c>
      <c r="M15" s="66"/>
      <c r="N15" s="66"/>
      <c r="O15" s="66"/>
      <c r="P15" s="66"/>
      <c r="Q15" s="66"/>
      <c r="R15" s="1" t="e">
        <f t="shared" si="4"/>
        <v>#VALUE!</v>
      </c>
      <c r="S15" s="64"/>
    </row>
    <row r="16" spans="1:19" ht="35.25" customHeight="1" x14ac:dyDescent="0.25">
      <c r="A16" s="64"/>
      <c r="B16" s="65"/>
      <c r="C16" s="66"/>
      <c r="D16" s="43" t="str">
        <f t="shared" si="5"/>
        <v>:</v>
      </c>
      <c r="E16" s="43" t="str">
        <f t="shared" si="6"/>
        <v>:</v>
      </c>
      <c r="F16" s="43" t="e">
        <f t="shared" si="7"/>
        <v>#VALUE!</v>
      </c>
      <c r="G16" s="41" t="e">
        <f t="shared" si="8"/>
        <v>#VALUE!</v>
      </c>
      <c r="H16" s="66"/>
      <c r="I16" s="66"/>
      <c r="J16" s="66"/>
      <c r="K16" s="65"/>
      <c r="L16" s="1" t="e">
        <f t="shared" si="9"/>
        <v>#VALUE!</v>
      </c>
      <c r="M16" s="66"/>
      <c r="N16" s="66"/>
      <c r="O16" s="66"/>
      <c r="P16" s="66"/>
      <c r="Q16" s="66"/>
      <c r="R16" s="1" t="e">
        <f t="shared" si="4"/>
        <v>#VALUE!</v>
      </c>
      <c r="S16" s="64"/>
    </row>
    <row r="17" spans="1:19" ht="35.25" customHeight="1" x14ac:dyDescent="0.25">
      <c r="A17" s="64"/>
      <c r="B17" s="65"/>
      <c r="C17" s="66"/>
      <c r="D17" s="43" t="str">
        <f t="shared" si="5"/>
        <v>:</v>
      </c>
      <c r="E17" s="43" t="str">
        <f t="shared" si="6"/>
        <v>:</v>
      </c>
      <c r="F17" s="43" t="e">
        <f t="shared" si="7"/>
        <v>#VALUE!</v>
      </c>
      <c r="G17" s="41" t="e">
        <f t="shared" si="8"/>
        <v>#VALUE!</v>
      </c>
      <c r="H17" s="66"/>
      <c r="I17" s="66"/>
      <c r="J17" s="66"/>
      <c r="K17" s="65"/>
      <c r="L17" s="1" t="e">
        <f t="shared" si="9"/>
        <v>#VALUE!</v>
      </c>
      <c r="M17" s="66"/>
      <c r="N17" s="66"/>
      <c r="O17" s="66"/>
      <c r="P17" s="66"/>
      <c r="Q17" s="66"/>
      <c r="R17" s="1" t="e">
        <f t="shared" si="4"/>
        <v>#VALUE!</v>
      </c>
      <c r="S17" s="64"/>
    </row>
    <row r="18" spans="1:19" ht="35.25" customHeight="1" x14ac:dyDescent="0.25">
      <c r="A18" s="64"/>
      <c r="B18" s="65"/>
      <c r="C18" s="66"/>
      <c r="D18" s="43" t="str">
        <f t="shared" si="5"/>
        <v>:</v>
      </c>
      <c r="E18" s="43" t="str">
        <f t="shared" si="6"/>
        <v>:</v>
      </c>
      <c r="F18" s="43" t="e">
        <f t="shared" si="7"/>
        <v>#VALUE!</v>
      </c>
      <c r="G18" s="41" t="e">
        <f t="shared" si="8"/>
        <v>#VALUE!</v>
      </c>
      <c r="H18" s="66"/>
      <c r="I18" s="66"/>
      <c r="J18" s="66"/>
      <c r="K18" s="65"/>
      <c r="L18" s="1" t="e">
        <f t="shared" si="9"/>
        <v>#VALUE!</v>
      </c>
      <c r="M18" s="66"/>
      <c r="N18" s="66"/>
      <c r="O18" s="66"/>
      <c r="P18" s="66"/>
      <c r="Q18" s="66"/>
      <c r="R18" s="1" t="e">
        <f t="shared" si="4"/>
        <v>#VALUE!</v>
      </c>
      <c r="S18" s="64"/>
    </row>
    <row r="19" spans="1:19" ht="35.25" customHeight="1" x14ac:dyDescent="0.25">
      <c r="A19" s="64"/>
      <c r="B19" s="65"/>
      <c r="C19" s="66"/>
      <c r="D19" s="43" t="str">
        <f t="shared" si="5"/>
        <v>:</v>
      </c>
      <c r="E19" s="43" t="str">
        <f t="shared" si="6"/>
        <v>:</v>
      </c>
      <c r="F19" s="43" t="e">
        <f t="shared" si="7"/>
        <v>#VALUE!</v>
      </c>
      <c r="G19" s="41" t="e">
        <f t="shared" si="8"/>
        <v>#VALUE!</v>
      </c>
      <c r="H19" s="66"/>
      <c r="I19" s="66"/>
      <c r="J19" s="66"/>
      <c r="K19" s="65"/>
      <c r="L19" s="1" t="e">
        <f t="shared" si="9"/>
        <v>#VALUE!</v>
      </c>
      <c r="M19" s="66"/>
      <c r="N19" s="66"/>
      <c r="O19" s="66"/>
      <c r="P19" s="66"/>
      <c r="Q19" s="66"/>
      <c r="R19" s="1" t="e">
        <f t="shared" si="4"/>
        <v>#VALUE!</v>
      </c>
      <c r="S19" s="64"/>
    </row>
    <row r="20" spans="1:19" ht="35.25" customHeight="1" x14ac:dyDescent="0.25">
      <c r="A20" s="64"/>
      <c r="B20" s="65"/>
      <c r="C20" s="66"/>
      <c r="D20" s="43" t="str">
        <f t="shared" si="5"/>
        <v>:</v>
      </c>
      <c r="E20" s="43" t="str">
        <f t="shared" si="6"/>
        <v>:</v>
      </c>
      <c r="F20" s="43" t="e">
        <f t="shared" si="7"/>
        <v>#VALUE!</v>
      </c>
      <c r="G20" s="41" t="e">
        <f t="shared" si="8"/>
        <v>#VALUE!</v>
      </c>
      <c r="H20" s="66"/>
      <c r="I20" s="66"/>
      <c r="J20" s="66"/>
      <c r="K20" s="65"/>
      <c r="L20" s="1" t="e">
        <f t="shared" si="9"/>
        <v>#VALUE!</v>
      </c>
      <c r="M20" s="66"/>
      <c r="N20" s="66"/>
      <c r="O20" s="66"/>
      <c r="P20" s="66"/>
      <c r="Q20" s="66"/>
      <c r="R20" s="1" t="e">
        <f t="shared" si="4"/>
        <v>#VALUE!</v>
      </c>
      <c r="S20" s="64"/>
    </row>
    <row r="21" spans="1:19" ht="35.25" customHeight="1" x14ac:dyDescent="0.25">
      <c r="A21" s="64"/>
      <c r="B21" s="65"/>
      <c r="C21" s="66"/>
      <c r="D21" s="43" t="str">
        <f t="shared" si="5"/>
        <v>:</v>
      </c>
      <c r="E21" s="43" t="str">
        <f t="shared" si="6"/>
        <v>:</v>
      </c>
      <c r="F21" s="43" t="e">
        <f t="shared" si="7"/>
        <v>#VALUE!</v>
      </c>
      <c r="G21" s="41" t="e">
        <f t="shared" si="8"/>
        <v>#VALUE!</v>
      </c>
      <c r="H21" s="66"/>
      <c r="I21" s="66"/>
      <c r="J21" s="66"/>
      <c r="K21" s="65"/>
      <c r="L21" s="1" t="e">
        <f t="shared" si="9"/>
        <v>#VALUE!</v>
      </c>
      <c r="M21" s="66"/>
      <c r="N21" s="66"/>
      <c r="O21" s="66"/>
      <c r="P21" s="66"/>
      <c r="Q21" s="66"/>
      <c r="R21" s="1" t="e">
        <f t="shared" si="4"/>
        <v>#VALUE!</v>
      </c>
      <c r="S21" s="64"/>
    </row>
    <row r="22" spans="1:19" ht="35.25" customHeight="1" x14ac:dyDescent="0.25">
      <c r="A22" s="64"/>
      <c r="B22" s="65"/>
      <c r="C22" s="66"/>
      <c r="D22" s="43" t="str">
        <f t="shared" si="5"/>
        <v>:</v>
      </c>
      <c r="E22" s="43" t="str">
        <f t="shared" si="6"/>
        <v>:</v>
      </c>
      <c r="F22" s="43" t="e">
        <f t="shared" si="7"/>
        <v>#VALUE!</v>
      </c>
      <c r="G22" s="41" t="e">
        <f t="shared" si="8"/>
        <v>#VALUE!</v>
      </c>
      <c r="H22" s="66"/>
      <c r="I22" s="66"/>
      <c r="J22" s="66"/>
      <c r="K22" s="65"/>
      <c r="L22" s="1" t="e">
        <f t="shared" si="9"/>
        <v>#VALUE!</v>
      </c>
      <c r="M22" s="66"/>
      <c r="N22" s="66"/>
      <c r="O22" s="66"/>
      <c r="P22" s="66"/>
      <c r="Q22" s="66"/>
      <c r="R22" s="1" t="e">
        <f t="shared" si="4"/>
        <v>#VALUE!</v>
      </c>
      <c r="S22" s="64"/>
    </row>
    <row r="23" spans="1:19" ht="35.25" customHeight="1" x14ac:dyDescent="0.25">
      <c r="A23" s="64"/>
      <c r="B23" s="65"/>
      <c r="C23" s="66"/>
      <c r="D23" s="43" t="str">
        <f t="shared" si="5"/>
        <v>:</v>
      </c>
      <c r="E23" s="43" t="str">
        <f t="shared" si="6"/>
        <v>:</v>
      </c>
      <c r="F23" s="43" t="e">
        <f t="shared" si="7"/>
        <v>#VALUE!</v>
      </c>
      <c r="G23" s="41" t="e">
        <f t="shared" si="8"/>
        <v>#VALUE!</v>
      </c>
      <c r="H23" s="66"/>
      <c r="I23" s="66"/>
      <c r="J23" s="66"/>
      <c r="K23" s="65"/>
      <c r="L23" s="1" t="e">
        <f t="shared" si="9"/>
        <v>#VALUE!</v>
      </c>
      <c r="M23" s="66"/>
      <c r="N23" s="66"/>
      <c r="O23" s="66"/>
      <c r="P23" s="66"/>
      <c r="Q23" s="66"/>
      <c r="R23" s="1" t="e">
        <f t="shared" si="4"/>
        <v>#VALUE!</v>
      </c>
      <c r="S23" s="64"/>
    </row>
    <row r="24" spans="1:19" ht="35.25" customHeight="1" x14ac:dyDescent="0.25">
      <c r="A24" s="64"/>
      <c r="B24" s="65"/>
      <c r="C24" s="66"/>
      <c r="D24" s="43" t="str">
        <f t="shared" si="5"/>
        <v>:</v>
      </c>
      <c r="E24" s="43" t="str">
        <f t="shared" si="6"/>
        <v>:</v>
      </c>
      <c r="F24" s="43" t="e">
        <f t="shared" si="7"/>
        <v>#VALUE!</v>
      </c>
      <c r="G24" s="41" t="e">
        <f t="shared" si="8"/>
        <v>#VALUE!</v>
      </c>
      <c r="H24" s="66"/>
      <c r="I24" s="66"/>
      <c r="J24" s="66"/>
      <c r="K24" s="65"/>
      <c r="L24" s="1" t="e">
        <f t="shared" si="9"/>
        <v>#VALUE!</v>
      </c>
      <c r="M24" s="66"/>
      <c r="N24" s="66"/>
      <c r="O24" s="66"/>
      <c r="P24" s="66"/>
      <c r="Q24" s="66"/>
      <c r="R24" s="1" t="e">
        <f t="shared" si="4"/>
        <v>#VALUE!</v>
      </c>
      <c r="S24" s="64"/>
    </row>
    <row r="25" spans="1:19" ht="35.25" customHeight="1" x14ac:dyDescent="0.25">
      <c r="A25" s="64"/>
      <c r="B25" s="65"/>
      <c r="C25" s="66"/>
      <c r="D25" s="43" t="str">
        <f t="shared" si="5"/>
        <v>:</v>
      </c>
      <c r="E25" s="43" t="str">
        <f t="shared" si="6"/>
        <v>:</v>
      </c>
      <c r="F25" s="43" t="e">
        <f t="shared" si="7"/>
        <v>#VALUE!</v>
      </c>
      <c r="G25" s="41" t="e">
        <f t="shared" si="8"/>
        <v>#VALUE!</v>
      </c>
      <c r="H25" s="66"/>
      <c r="I25" s="66"/>
      <c r="J25" s="66"/>
      <c r="K25" s="65"/>
      <c r="L25" s="1" t="e">
        <f t="shared" si="9"/>
        <v>#VALUE!</v>
      </c>
      <c r="M25" s="66"/>
      <c r="N25" s="66"/>
      <c r="O25" s="66"/>
      <c r="P25" s="66"/>
      <c r="Q25" s="66"/>
      <c r="R25" s="1" t="e">
        <f t="shared" si="4"/>
        <v>#VALUE!</v>
      </c>
      <c r="S25" s="64"/>
    </row>
    <row r="26" spans="1:19" ht="35.25" customHeight="1" x14ac:dyDescent="0.25">
      <c r="A26" s="64"/>
      <c r="B26" s="65"/>
      <c r="C26" s="66"/>
      <c r="D26" s="43" t="str">
        <f t="shared" si="5"/>
        <v>:</v>
      </c>
      <c r="E26" s="43" t="str">
        <f t="shared" si="6"/>
        <v>:</v>
      </c>
      <c r="F26" s="43" t="e">
        <f t="shared" si="7"/>
        <v>#VALUE!</v>
      </c>
      <c r="G26" s="41" t="e">
        <f t="shared" si="8"/>
        <v>#VALUE!</v>
      </c>
      <c r="H26" s="66"/>
      <c r="I26" s="66"/>
      <c r="J26" s="66"/>
      <c r="K26" s="65"/>
      <c r="L26" s="1" t="e">
        <f t="shared" si="9"/>
        <v>#VALUE!</v>
      </c>
      <c r="M26" s="66"/>
      <c r="N26" s="66"/>
      <c r="O26" s="66"/>
      <c r="P26" s="66"/>
      <c r="Q26" s="66"/>
      <c r="R26" s="1" t="e">
        <f t="shared" si="4"/>
        <v>#VALUE!</v>
      </c>
      <c r="S26" s="64"/>
    </row>
    <row r="27" spans="1:19" ht="35.25" customHeight="1" x14ac:dyDescent="0.25">
      <c r="A27" s="64"/>
      <c r="B27" s="65"/>
      <c r="C27" s="66"/>
      <c r="D27" s="43" t="str">
        <f t="shared" si="5"/>
        <v>:</v>
      </c>
      <c r="E27" s="43" t="str">
        <f t="shared" si="6"/>
        <v>:</v>
      </c>
      <c r="F27" s="43" t="e">
        <f t="shared" si="7"/>
        <v>#VALUE!</v>
      </c>
      <c r="G27" s="41" t="e">
        <f t="shared" si="8"/>
        <v>#VALUE!</v>
      </c>
      <c r="H27" s="66"/>
      <c r="I27" s="66"/>
      <c r="J27" s="66"/>
      <c r="K27" s="65"/>
      <c r="L27" s="1" t="e">
        <f t="shared" si="9"/>
        <v>#VALUE!</v>
      </c>
      <c r="M27" s="66"/>
      <c r="N27" s="66"/>
      <c r="O27" s="66"/>
      <c r="P27" s="66"/>
      <c r="Q27" s="66"/>
      <c r="R27" s="1" t="e">
        <f t="shared" si="4"/>
        <v>#VALUE!</v>
      </c>
      <c r="S27" s="64"/>
    </row>
    <row r="28" spans="1:19" ht="35.25" customHeight="1" x14ac:dyDescent="0.25">
      <c r="A28" s="64"/>
      <c r="B28" s="65"/>
      <c r="C28" s="66"/>
      <c r="D28" s="43" t="str">
        <f t="shared" si="5"/>
        <v>:</v>
      </c>
      <c r="E28" s="43" t="str">
        <f t="shared" si="6"/>
        <v>:</v>
      </c>
      <c r="F28" s="43" t="e">
        <f t="shared" si="7"/>
        <v>#VALUE!</v>
      </c>
      <c r="G28" s="41" t="e">
        <f t="shared" si="8"/>
        <v>#VALUE!</v>
      </c>
      <c r="H28" s="66"/>
      <c r="I28" s="66"/>
      <c r="J28" s="66"/>
      <c r="K28" s="65"/>
      <c r="L28" s="1" t="e">
        <f t="shared" si="9"/>
        <v>#VALUE!</v>
      </c>
      <c r="M28" s="66"/>
      <c r="N28" s="66"/>
      <c r="O28" s="66"/>
      <c r="P28" s="66"/>
      <c r="Q28" s="66"/>
      <c r="R28" s="1" t="e">
        <f t="shared" ref="R28" si="10">L28*5</f>
        <v>#VALUE!</v>
      </c>
      <c r="S28" s="64"/>
    </row>
    <row r="29" spans="1:19" ht="35.25" customHeight="1" x14ac:dyDescent="0.25">
      <c r="A29" s="64"/>
      <c r="B29" s="65"/>
      <c r="C29" s="66"/>
      <c r="D29" s="43" t="str">
        <f t="shared" si="5"/>
        <v>:</v>
      </c>
      <c r="E29" s="43" t="str">
        <f t="shared" si="6"/>
        <v>:</v>
      </c>
      <c r="F29" s="43" t="e">
        <f t="shared" si="7"/>
        <v>#VALUE!</v>
      </c>
      <c r="G29" s="41" t="e">
        <f t="shared" si="8"/>
        <v>#VALUE!</v>
      </c>
      <c r="H29" s="66"/>
      <c r="I29" s="66"/>
      <c r="J29" s="66"/>
      <c r="K29" s="65"/>
      <c r="L29" s="1" t="e">
        <f t="shared" si="9"/>
        <v>#VALUE!</v>
      </c>
      <c r="M29" s="66"/>
      <c r="N29" s="66"/>
      <c r="O29" s="66"/>
      <c r="P29" s="66"/>
      <c r="Q29" s="66"/>
      <c r="R29" s="1" t="e">
        <f t="shared" ref="R29" si="11">L29*5</f>
        <v>#VALUE!</v>
      </c>
      <c r="S29" s="64"/>
    </row>
    <row r="30" spans="1:19" ht="29.25" customHeight="1" x14ac:dyDescent="0.25">
      <c r="C30" s="49" t="e">
        <f>L30</f>
        <v>#VALUE!</v>
      </c>
      <c r="G30" s="49" t="e">
        <f>SUM(G3:G29)</f>
        <v>#VALUE!</v>
      </c>
      <c r="L30" t="e">
        <f>SUM(L29:L29)</f>
        <v>#VALUE!</v>
      </c>
    </row>
    <row r="31" spans="1:19" ht="20.25" hidden="1" customHeight="1" thickBot="1" x14ac:dyDescent="0.3">
      <c r="C31" s="134" t="s">
        <v>58</v>
      </c>
      <c r="G31" s="49">
        <f>COUNTIF(G30,"&lt;=300")</f>
        <v>0</v>
      </c>
    </row>
    <row r="32" spans="1:19" ht="20.25" hidden="1" customHeight="1" thickBot="1" x14ac:dyDescent="0.3">
      <c r="C32" s="50" t="s">
        <v>157</v>
      </c>
      <c r="G32" s="49">
        <f>COUNTIF(G30,"&lt;=480")-COUNTIF(G30,"&lt;301")</f>
        <v>0</v>
      </c>
    </row>
    <row r="33" spans="1:17" ht="20.25" hidden="1" customHeight="1" thickBot="1" x14ac:dyDescent="0.3">
      <c r="C33" s="50" t="s">
        <v>158</v>
      </c>
      <c r="G33" s="49">
        <f>COUNTIF(G30,"&lt;=960")-COUNTIF(G30,"&lt;481")</f>
        <v>0</v>
      </c>
    </row>
    <row r="34" spans="1:17" ht="20.25" hidden="1" customHeight="1" thickBot="1" x14ac:dyDescent="0.3">
      <c r="C34" s="50" t="s">
        <v>159</v>
      </c>
      <c r="G34" s="49">
        <f>COUNTIF(G30,"&lt;=1440")-COUNTIF(G30,"&lt;961")</f>
        <v>0</v>
      </c>
    </row>
    <row r="35" spans="1:17" ht="20.25" hidden="1" customHeight="1" thickBot="1" x14ac:dyDescent="0.3">
      <c r="C35" s="50" t="s">
        <v>160</v>
      </c>
      <c r="G35" s="49">
        <f>COUNTIF(G30,"&lt;=1920")-COUNTIF(G30,"&lt;1441")</f>
        <v>0</v>
      </c>
    </row>
    <row r="36" spans="1:17" ht="20.25" hidden="1" customHeight="1" thickBot="1" x14ac:dyDescent="0.3">
      <c r="C36" s="50" t="s">
        <v>161</v>
      </c>
      <c r="G36" s="49">
        <f>COUNTIF(G30,"&lt;=2400")-COUNTIF(G30,"&lt;1921")</f>
        <v>0</v>
      </c>
    </row>
    <row r="37" spans="1:17" ht="20.25" hidden="1" customHeight="1" thickBot="1" x14ac:dyDescent="0.3">
      <c r="C37" s="50" t="s">
        <v>162</v>
      </c>
      <c r="G37" s="49">
        <f>COUNTIF(G30,"&lt;=4800")-COUNTIF(G30,"&lt;2401")</f>
        <v>0</v>
      </c>
    </row>
    <row r="38" spans="1:17" x14ac:dyDescent="0.25">
      <c r="C38" s="51" t="s">
        <v>59</v>
      </c>
      <c r="G38" s="52">
        <f>(G31*600)+(G32*800)+(G33*1000)+(G34*1200)+(G35*1400)+(G36*1600)+(G37*1800)</f>
        <v>0</v>
      </c>
    </row>
    <row r="39" spans="1:17" x14ac:dyDescent="0.25">
      <c r="C39" s="51" t="s">
        <v>60</v>
      </c>
      <c r="G39" s="53">
        <f>G38*2</f>
        <v>0</v>
      </c>
    </row>
    <row r="41" spans="1:17" ht="118.5" customHeight="1" x14ac:dyDescent="0.25">
      <c r="A41" s="151" t="s">
        <v>140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18"/>
      <c r="Q41" s="118"/>
    </row>
    <row r="42" spans="1:17" x14ac:dyDescent="0.25">
      <c r="B42" s="77"/>
      <c r="D42" s="49"/>
      <c r="E42" s="49"/>
    </row>
    <row r="43" spans="1:17" ht="35.25" customHeight="1" x14ac:dyDescent="0.25">
      <c r="A43" s="78" t="s">
        <v>61</v>
      </c>
      <c r="B43" s="79" t="s">
        <v>62</v>
      </c>
      <c r="C43" s="79" t="s">
        <v>63</v>
      </c>
    </row>
    <row r="44" spans="1:17" ht="35.25" customHeight="1" x14ac:dyDescent="0.25">
      <c r="A44" s="78"/>
      <c r="B44" s="78"/>
      <c r="C44" s="79"/>
    </row>
    <row r="47" spans="1:17" x14ac:dyDescent="0.25">
      <c r="B47" s="150" t="s">
        <v>8</v>
      </c>
      <c r="C47" s="150"/>
      <c r="D47" s="150"/>
      <c r="E47" s="150"/>
      <c r="F47" s="150"/>
      <c r="G47" s="150"/>
      <c r="H47" s="150"/>
      <c r="I47" s="150"/>
      <c r="J47" s="150"/>
    </row>
    <row r="53" spans="2:13" x14ac:dyDescent="0.25">
      <c r="B53" s="47"/>
      <c r="C53" s="47"/>
      <c r="D53" s="47"/>
      <c r="E53" s="47"/>
      <c r="F53" s="47"/>
      <c r="G53" s="44"/>
      <c r="H53" s="44"/>
      <c r="I53" s="44"/>
      <c r="J53" s="44"/>
      <c r="K53" s="44"/>
      <c r="L53" s="48"/>
      <c r="M53" s="44"/>
    </row>
    <row r="54" spans="2:13" x14ac:dyDescent="0.25">
      <c r="B54" s="45"/>
      <c r="C54" s="45"/>
      <c r="D54" s="45"/>
      <c r="E54" s="45"/>
      <c r="F54" s="45"/>
      <c r="G54" s="46"/>
      <c r="H54" s="46"/>
      <c r="I54" s="46"/>
    </row>
    <row r="55" spans="2:13" x14ac:dyDescent="0.25">
      <c r="B55" s="45"/>
      <c r="C55" s="45"/>
      <c r="D55" s="45"/>
      <c r="E55" s="45"/>
      <c r="F55" s="45"/>
      <c r="G55" s="46"/>
      <c r="H55" s="46"/>
      <c r="I55" s="46"/>
    </row>
    <row r="56" spans="2:13" x14ac:dyDescent="0.25">
      <c r="B56" s="45"/>
      <c r="C56" s="45"/>
      <c r="D56" s="45"/>
      <c r="E56" s="45"/>
      <c r="F56" s="45"/>
      <c r="G56" s="46"/>
      <c r="H56" s="46"/>
      <c r="I56" s="46"/>
    </row>
    <row r="57" spans="2:13" x14ac:dyDescent="0.25">
      <c r="B57" s="45"/>
      <c r="C57" s="45"/>
      <c r="D57" s="45"/>
      <c r="E57" s="45"/>
      <c r="F57" s="45"/>
      <c r="G57" s="46"/>
      <c r="H57" s="46"/>
      <c r="I57" s="46"/>
    </row>
  </sheetData>
  <sheetProtection algorithmName="SHA-512" hashValue="g30zbjZ7xaIN2DcGTz62cBISP4R8vJwQ0UPnoBt4iVyWjNi/u2TDmZCSFFny4xQhkZpv1yFr6ysvlg2OOFA94g==" saltValue="jAsuZIpd/qHjrm+vkY4kdA==" spinCount="100000" sheet="1" insertRows="0" selectLockedCells="1"/>
  <mergeCells count="2">
    <mergeCell ref="B47:J47"/>
    <mergeCell ref="A41:O41"/>
  </mergeCells>
  <phoneticPr fontId="4" type="noConversion"/>
  <dataValidations count="10">
    <dataValidation type="list" allowBlank="1" showInputMessage="1" showErrorMessage="1" sqref="L54:L57 H2:H29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29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29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29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29" xr:uid="{36E29263-2F2F-48E7-8F98-25000C979C76}">
      <formula1>200</formula1>
    </dataValidation>
    <dataValidation type="list" allowBlank="1" showInputMessage="1" showErrorMessage="1" sqref="J3:J29" xr:uid="{57C6AA61-F613-43C8-BFF4-58DEE172A01E}">
      <formula1>"A 照顧服務人員,B 居家服務督導員,C 社會工作師、社會工作人員及醫事人員,D 照顧管理專員及照顧管理督導,E 長照服務相關計畫之人員,F多重身分者"</formula1>
    </dataValidation>
    <dataValidation type="list" allowBlank="1" showInputMessage="1" showErrorMessage="1" sqref="I3:I29" xr:uid="{EFDA1BFC-A727-4892-A1CF-89621D575658}">
      <formula1>"消防安全,緊急應變,感染管制,性別敏感度,原住民族文化敏感度及能力,多元族群文化敏感度及能力,其他"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 codeName="工作表4">
    <pageSetUpPr fitToPage="1"/>
  </sheetPr>
  <dimension ref="A1:J29"/>
  <sheetViews>
    <sheetView zoomScale="115" zoomScaleNormal="115" workbookViewId="0"/>
  </sheetViews>
  <sheetFormatPr defaultColWidth="23" defaultRowHeight="16.5" x14ac:dyDescent="0.25"/>
  <cols>
    <col min="1" max="2" width="39.75" style="10" bestFit="1" customWidth="1"/>
    <col min="3" max="3" width="26" style="10" customWidth="1"/>
    <col min="4" max="4" width="23" style="10" customWidth="1"/>
    <col min="5" max="5" width="42.125" style="10" customWidth="1"/>
    <col min="6" max="8" width="23" style="10" customWidth="1"/>
    <col min="9" max="16384" width="23" style="10"/>
  </cols>
  <sheetData>
    <row r="1" spans="1:10" x14ac:dyDescent="0.25">
      <c r="A1" s="55" t="s">
        <v>65</v>
      </c>
      <c r="B1" s="55" t="s">
        <v>66</v>
      </c>
      <c r="C1" s="55" t="s">
        <v>67</v>
      </c>
      <c r="D1" s="94" t="s">
        <v>68</v>
      </c>
      <c r="E1" s="56" t="s">
        <v>69</v>
      </c>
      <c r="F1" s="11" t="s">
        <v>70</v>
      </c>
      <c r="G1" s="11" t="s">
        <v>71</v>
      </c>
      <c r="H1" s="11" t="s">
        <v>72</v>
      </c>
      <c r="I1" s="57" t="s">
        <v>73</v>
      </c>
      <c r="J1" s="57" t="s">
        <v>74</v>
      </c>
    </row>
    <row r="2" spans="1:10" x14ac:dyDescent="0.25">
      <c r="A2" s="59">
        <f>'3課程資料'!B29</f>
        <v>0</v>
      </c>
      <c r="B2" s="59">
        <f>'3課程資料'!C29</f>
        <v>0</v>
      </c>
      <c r="C2" s="60">
        <f>'3課程資料'!H29</f>
        <v>0</v>
      </c>
      <c r="D2" s="61">
        <f>'3課程資料'!I29</f>
        <v>0</v>
      </c>
      <c r="E2" s="58">
        <f>'3課程資料'!J29</f>
        <v>0</v>
      </c>
      <c r="F2" s="62">
        <f>'3課程資料'!M29</f>
        <v>0</v>
      </c>
      <c r="G2" s="62">
        <f>'3課程資料'!N29</f>
        <v>0</v>
      </c>
      <c r="H2" s="63">
        <f>'3課程資料'!O29</f>
        <v>0</v>
      </c>
      <c r="I2" s="58">
        <f>'3課程資料'!A29</f>
        <v>0</v>
      </c>
      <c r="J2" s="58" t="e">
        <f>'3課程資料'!L29</f>
        <v>#VALUE!</v>
      </c>
    </row>
    <row r="3" spans="1:10" x14ac:dyDescent="0.25">
      <c r="A3" s="59" t="e">
        <f>'3課程資料'!#REF!</f>
        <v>#REF!</v>
      </c>
      <c r="B3" s="59" t="e">
        <f>'3課程資料'!#REF!</f>
        <v>#REF!</v>
      </c>
      <c r="C3" s="60" t="e">
        <f>'3課程資料'!#REF!</f>
        <v>#REF!</v>
      </c>
      <c r="D3" s="61" t="e">
        <f>'3課程資料'!#REF!</f>
        <v>#REF!</v>
      </c>
      <c r="E3" s="58" t="e">
        <f>'3課程資料'!#REF!</f>
        <v>#REF!</v>
      </c>
      <c r="F3" s="62" t="e">
        <f>'3課程資料'!#REF!</f>
        <v>#REF!</v>
      </c>
      <c r="G3" s="62" t="e">
        <f>'3課程資料'!#REF!</f>
        <v>#REF!</v>
      </c>
      <c r="H3" s="63" t="e">
        <f>'3課程資料'!#REF!</f>
        <v>#REF!</v>
      </c>
      <c r="I3" s="58" t="e">
        <f>'3課程資料'!#REF!</f>
        <v>#REF!</v>
      </c>
      <c r="J3" s="58" t="e">
        <f>'3課程資料'!#REF!</f>
        <v>#REF!</v>
      </c>
    </row>
    <row r="4" spans="1:10" x14ac:dyDescent="0.25">
      <c r="A4" s="59" t="e">
        <f>'3課程資料'!#REF!</f>
        <v>#REF!</v>
      </c>
      <c r="B4" s="59" t="e">
        <f>'3課程資料'!#REF!</f>
        <v>#REF!</v>
      </c>
      <c r="C4" s="60" t="e">
        <f>'3課程資料'!#REF!</f>
        <v>#REF!</v>
      </c>
      <c r="D4" s="61" t="e">
        <f>'3課程資料'!#REF!</f>
        <v>#REF!</v>
      </c>
      <c r="E4" s="58" t="e">
        <f>'3課程資料'!#REF!</f>
        <v>#REF!</v>
      </c>
      <c r="F4" s="62" t="e">
        <f>'3課程資料'!#REF!</f>
        <v>#REF!</v>
      </c>
      <c r="G4" s="62" t="e">
        <f>'3課程資料'!#REF!</f>
        <v>#REF!</v>
      </c>
      <c r="H4" s="63" t="e">
        <f>'3課程資料'!#REF!</f>
        <v>#REF!</v>
      </c>
      <c r="I4" s="58" t="e">
        <f>'3課程資料'!#REF!</f>
        <v>#REF!</v>
      </c>
      <c r="J4" s="58" t="e">
        <f>'3課程資料'!#REF!</f>
        <v>#REF!</v>
      </c>
    </row>
    <row r="5" spans="1:10" ht="16.5" customHeight="1" x14ac:dyDescent="0.25">
      <c r="A5" s="59" t="e">
        <f>'3課程資料'!#REF!</f>
        <v>#REF!</v>
      </c>
      <c r="B5" s="59" t="e">
        <f>'3課程資料'!#REF!</f>
        <v>#REF!</v>
      </c>
      <c r="C5" s="60" t="e">
        <f>'3課程資料'!#REF!</f>
        <v>#REF!</v>
      </c>
      <c r="D5" s="61" t="e">
        <f>'3課程資料'!#REF!</f>
        <v>#REF!</v>
      </c>
      <c r="E5" s="58" t="e">
        <f>'3課程資料'!#REF!</f>
        <v>#REF!</v>
      </c>
      <c r="F5" s="62" t="e">
        <f>'3課程資料'!#REF!</f>
        <v>#REF!</v>
      </c>
      <c r="G5" s="62" t="e">
        <f>'3課程資料'!#REF!</f>
        <v>#REF!</v>
      </c>
      <c r="H5" s="63" t="e">
        <f>'3課程資料'!#REF!</f>
        <v>#REF!</v>
      </c>
      <c r="I5" s="58" t="e">
        <f>'3課程資料'!#REF!</f>
        <v>#REF!</v>
      </c>
      <c r="J5" s="58" t="e">
        <f>'3課程資料'!#REF!</f>
        <v>#REF!</v>
      </c>
    </row>
    <row r="6" spans="1:10" x14ac:dyDescent="0.25">
      <c r="A6" s="59" t="e">
        <f>'3課程資料'!#REF!</f>
        <v>#REF!</v>
      </c>
      <c r="B6" s="59" t="e">
        <f>'3課程資料'!#REF!</f>
        <v>#REF!</v>
      </c>
      <c r="C6" s="60" t="e">
        <f>'3課程資料'!#REF!</f>
        <v>#REF!</v>
      </c>
      <c r="D6" s="61" t="e">
        <f>'3課程資料'!#REF!</f>
        <v>#REF!</v>
      </c>
      <c r="E6" s="58" t="e">
        <f>'3課程資料'!#REF!</f>
        <v>#REF!</v>
      </c>
      <c r="F6" s="62" t="e">
        <f>'3課程資料'!#REF!</f>
        <v>#REF!</v>
      </c>
      <c r="G6" s="62" t="e">
        <f>'3課程資料'!#REF!</f>
        <v>#REF!</v>
      </c>
      <c r="H6" s="63" t="e">
        <f>'3課程資料'!#REF!</f>
        <v>#REF!</v>
      </c>
      <c r="I6" s="58" t="e">
        <f>'3課程資料'!#REF!</f>
        <v>#REF!</v>
      </c>
      <c r="J6" s="58" t="e">
        <f>'3課程資料'!#REF!</f>
        <v>#REF!</v>
      </c>
    </row>
    <row r="7" spans="1:10" x14ac:dyDescent="0.25">
      <c r="A7" s="59" t="e">
        <f>'3課程資料'!#REF!</f>
        <v>#REF!</v>
      </c>
      <c r="B7" s="59" t="e">
        <f>'3課程資料'!#REF!</f>
        <v>#REF!</v>
      </c>
      <c r="C7" s="60" t="e">
        <f>'3課程資料'!#REF!</f>
        <v>#REF!</v>
      </c>
      <c r="D7" s="61" t="e">
        <f>'3課程資料'!#REF!</f>
        <v>#REF!</v>
      </c>
      <c r="E7" s="58" t="e">
        <f>'3課程資料'!#REF!</f>
        <v>#REF!</v>
      </c>
      <c r="F7" s="62" t="e">
        <f>'3課程資料'!#REF!</f>
        <v>#REF!</v>
      </c>
      <c r="G7" s="62" t="e">
        <f>'3課程資料'!#REF!</f>
        <v>#REF!</v>
      </c>
      <c r="H7" s="63" t="e">
        <f>'3課程資料'!#REF!</f>
        <v>#REF!</v>
      </c>
      <c r="I7" s="58" t="e">
        <f>'3課程資料'!#REF!</f>
        <v>#REF!</v>
      </c>
      <c r="J7" s="58" t="e">
        <f>'3課程資料'!#REF!</f>
        <v>#REF!</v>
      </c>
    </row>
    <row r="8" spans="1:10" x14ac:dyDescent="0.25">
      <c r="A8" s="59" t="e">
        <f>'3課程資料'!#REF!</f>
        <v>#REF!</v>
      </c>
      <c r="B8" s="59" t="e">
        <f>'3課程資料'!#REF!</f>
        <v>#REF!</v>
      </c>
      <c r="C8" s="60" t="e">
        <f>'3課程資料'!#REF!</f>
        <v>#REF!</v>
      </c>
      <c r="D8" s="61" t="e">
        <f>'3課程資料'!#REF!</f>
        <v>#REF!</v>
      </c>
      <c r="E8" s="58" t="e">
        <f>'3課程資料'!#REF!</f>
        <v>#REF!</v>
      </c>
      <c r="F8" s="62" t="e">
        <f>'3課程資料'!#REF!</f>
        <v>#REF!</v>
      </c>
      <c r="G8" s="62" t="e">
        <f>'3課程資料'!#REF!</f>
        <v>#REF!</v>
      </c>
      <c r="H8" s="63" t="e">
        <f>'3課程資料'!#REF!</f>
        <v>#REF!</v>
      </c>
      <c r="I8" s="58" t="e">
        <f>'3課程資料'!#REF!</f>
        <v>#REF!</v>
      </c>
      <c r="J8" s="58" t="e">
        <f>'3課程資料'!#REF!</f>
        <v>#REF!</v>
      </c>
    </row>
    <row r="9" spans="1:10" x14ac:dyDescent="0.25">
      <c r="A9" s="59" t="e">
        <f>'3課程資料'!#REF!</f>
        <v>#REF!</v>
      </c>
      <c r="B9" s="59" t="e">
        <f>'3課程資料'!#REF!</f>
        <v>#REF!</v>
      </c>
      <c r="C9" s="60" t="e">
        <f>'3課程資料'!#REF!</f>
        <v>#REF!</v>
      </c>
      <c r="D9" s="61" t="e">
        <f>'3課程資料'!#REF!</f>
        <v>#REF!</v>
      </c>
      <c r="E9" s="58" t="e">
        <f>'3課程資料'!#REF!</f>
        <v>#REF!</v>
      </c>
      <c r="F9" s="62" t="e">
        <f>'3課程資料'!#REF!</f>
        <v>#REF!</v>
      </c>
      <c r="G9" s="62" t="e">
        <f>'3課程資料'!#REF!</f>
        <v>#REF!</v>
      </c>
      <c r="H9" s="63" t="e">
        <f>'3課程資料'!#REF!</f>
        <v>#REF!</v>
      </c>
      <c r="I9" s="58" t="e">
        <f>'3課程資料'!#REF!</f>
        <v>#REF!</v>
      </c>
      <c r="J9" s="58" t="e">
        <f>'3課程資料'!#REF!</f>
        <v>#REF!</v>
      </c>
    </row>
    <row r="10" spans="1:10" x14ac:dyDescent="0.25">
      <c r="A10" s="59" t="e">
        <f>'3課程資料'!#REF!</f>
        <v>#REF!</v>
      </c>
      <c r="B10" s="59" t="e">
        <f>'3課程資料'!#REF!</f>
        <v>#REF!</v>
      </c>
      <c r="C10" s="60" t="e">
        <f>'3課程資料'!#REF!</f>
        <v>#REF!</v>
      </c>
      <c r="D10" s="61" t="e">
        <f>'3課程資料'!#REF!</f>
        <v>#REF!</v>
      </c>
      <c r="E10" s="58" t="e">
        <f>'3課程資料'!#REF!</f>
        <v>#REF!</v>
      </c>
      <c r="F10" s="62" t="e">
        <f>'3課程資料'!#REF!</f>
        <v>#REF!</v>
      </c>
      <c r="G10" s="62" t="e">
        <f>'3課程資料'!#REF!</f>
        <v>#REF!</v>
      </c>
      <c r="H10" s="63" t="e">
        <f>'3課程資料'!#REF!</f>
        <v>#REF!</v>
      </c>
      <c r="I10" s="58" t="e">
        <f>'3課程資料'!#REF!</f>
        <v>#REF!</v>
      </c>
      <c r="J10" s="58" t="e">
        <f>'3課程資料'!#REF!</f>
        <v>#REF!</v>
      </c>
    </row>
    <row r="11" spans="1:10" x14ac:dyDescent="0.25">
      <c r="A11" s="59" t="e">
        <f>'3課程資料'!#REF!</f>
        <v>#REF!</v>
      </c>
      <c r="B11" s="59" t="e">
        <f>'3課程資料'!#REF!</f>
        <v>#REF!</v>
      </c>
      <c r="C11" s="60" t="e">
        <f>'3課程資料'!#REF!</f>
        <v>#REF!</v>
      </c>
      <c r="D11" s="61" t="e">
        <f>'3課程資料'!#REF!</f>
        <v>#REF!</v>
      </c>
      <c r="E11" s="58" t="e">
        <f>'3課程資料'!#REF!</f>
        <v>#REF!</v>
      </c>
      <c r="F11" s="62" t="e">
        <f>'3課程資料'!#REF!</f>
        <v>#REF!</v>
      </c>
      <c r="G11" s="62" t="e">
        <f>'3課程資料'!#REF!</f>
        <v>#REF!</v>
      </c>
      <c r="H11" s="63" t="e">
        <f>'3課程資料'!#REF!</f>
        <v>#REF!</v>
      </c>
      <c r="I11" s="58" t="e">
        <f>'3課程資料'!#REF!</f>
        <v>#REF!</v>
      </c>
      <c r="J11" s="58" t="e">
        <f>'3課程資料'!#REF!</f>
        <v>#REF!</v>
      </c>
    </row>
    <row r="12" spans="1:10" x14ac:dyDescent="0.25">
      <c r="A12" s="59" t="e">
        <f>'3課程資料'!#REF!</f>
        <v>#REF!</v>
      </c>
      <c r="B12" s="59" t="e">
        <f>'3課程資料'!#REF!</f>
        <v>#REF!</v>
      </c>
      <c r="C12" s="60" t="e">
        <f>'3課程資料'!#REF!</f>
        <v>#REF!</v>
      </c>
      <c r="D12" s="61" t="e">
        <f>'3課程資料'!#REF!</f>
        <v>#REF!</v>
      </c>
      <c r="E12" s="58" t="e">
        <f>'3課程資料'!#REF!</f>
        <v>#REF!</v>
      </c>
      <c r="F12" s="62" t="e">
        <f>'3課程資料'!#REF!</f>
        <v>#REF!</v>
      </c>
      <c r="G12" s="62" t="e">
        <f>'3課程資料'!#REF!</f>
        <v>#REF!</v>
      </c>
      <c r="H12" s="63" t="e">
        <f>'3課程資料'!#REF!</f>
        <v>#REF!</v>
      </c>
      <c r="I12" s="58" t="e">
        <f>'3課程資料'!#REF!</f>
        <v>#REF!</v>
      </c>
      <c r="J12" s="58" t="e">
        <f>'3課程資料'!#REF!</f>
        <v>#REF!</v>
      </c>
    </row>
    <row r="13" spans="1:10" x14ac:dyDescent="0.25">
      <c r="A13" s="59" t="e">
        <f>'3課程資料'!#REF!</f>
        <v>#REF!</v>
      </c>
      <c r="B13" s="59" t="e">
        <f>'3課程資料'!#REF!</f>
        <v>#REF!</v>
      </c>
      <c r="C13" s="60" t="e">
        <f>'3課程資料'!#REF!</f>
        <v>#REF!</v>
      </c>
      <c r="D13" s="61" t="e">
        <f>'3課程資料'!#REF!</f>
        <v>#REF!</v>
      </c>
      <c r="E13" s="58" t="e">
        <f>'3課程資料'!#REF!</f>
        <v>#REF!</v>
      </c>
      <c r="F13" s="62" t="e">
        <f>'3課程資料'!#REF!</f>
        <v>#REF!</v>
      </c>
      <c r="G13" s="62" t="e">
        <f>'3課程資料'!#REF!</f>
        <v>#REF!</v>
      </c>
      <c r="H13" s="63" t="e">
        <f>'3課程資料'!#REF!</f>
        <v>#REF!</v>
      </c>
      <c r="I13" s="58" t="e">
        <f>'3課程資料'!#REF!</f>
        <v>#REF!</v>
      </c>
      <c r="J13" s="58" t="e">
        <f>'3課程資料'!#REF!</f>
        <v>#REF!</v>
      </c>
    </row>
    <row r="14" spans="1:10" x14ac:dyDescent="0.25">
      <c r="A14" s="59" t="e">
        <f>'3課程資料'!#REF!</f>
        <v>#REF!</v>
      </c>
      <c r="B14" s="59" t="e">
        <f>'3課程資料'!#REF!</f>
        <v>#REF!</v>
      </c>
      <c r="C14" s="60" t="e">
        <f>'3課程資料'!#REF!</f>
        <v>#REF!</v>
      </c>
      <c r="D14" s="61" t="e">
        <f>'3課程資料'!#REF!</f>
        <v>#REF!</v>
      </c>
      <c r="E14" s="58" t="e">
        <f>'3課程資料'!#REF!</f>
        <v>#REF!</v>
      </c>
      <c r="F14" s="62" t="e">
        <f>'3課程資料'!#REF!</f>
        <v>#REF!</v>
      </c>
      <c r="G14" s="62" t="e">
        <f>'3課程資料'!#REF!</f>
        <v>#REF!</v>
      </c>
      <c r="H14" s="63" t="e">
        <f>'3課程資料'!#REF!</f>
        <v>#REF!</v>
      </c>
      <c r="I14" s="58" t="e">
        <f>'3課程資料'!#REF!</f>
        <v>#REF!</v>
      </c>
      <c r="J14" s="58" t="e">
        <f>'3課程資料'!#REF!</f>
        <v>#REF!</v>
      </c>
    </row>
    <row r="15" spans="1:10" x14ac:dyDescent="0.25">
      <c r="A15" s="59" t="e">
        <f>'3課程資料'!#REF!</f>
        <v>#REF!</v>
      </c>
      <c r="B15" s="59" t="e">
        <f>'3課程資料'!#REF!</f>
        <v>#REF!</v>
      </c>
      <c r="C15" s="60" t="e">
        <f>'3課程資料'!#REF!</f>
        <v>#REF!</v>
      </c>
      <c r="D15" s="61" t="e">
        <f>'3課程資料'!#REF!</f>
        <v>#REF!</v>
      </c>
      <c r="E15" s="58" t="e">
        <f>'3課程資料'!#REF!</f>
        <v>#REF!</v>
      </c>
      <c r="F15" s="62" t="e">
        <f>'3課程資料'!#REF!</f>
        <v>#REF!</v>
      </c>
      <c r="G15" s="62" t="e">
        <f>'3課程資料'!#REF!</f>
        <v>#REF!</v>
      </c>
      <c r="H15" s="63" t="e">
        <f>'3課程資料'!#REF!</f>
        <v>#REF!</v>
      </c>
      <c r="I15" s="58" t="e">
        <f>'3課程資料'!#REF!</f>
        <v>#REF!</v>
      </c>
      <c r="J15" s="58" t="e">
        <f>'3課程資料'!#REF!</f>
        <v>#REF!</v>
      </c>
    </row>
    <row r="16" spans="1:10" x14ac:dyDescent="0.25">
      <c r="A16" s="59" t="e">
        <f>'3課程資料'!#REF!</f>
        <v>#REF!</v>
      </c>
      <c r="B16" s="59" t="e">
        <f>'3課程資料'!#REF!</f>
        <v>#REF!</v>
      </c>
      <c r="C16" s="60" t="e">
        <f>'3課程資料'!#REF!</f>
        <v>#REF!</v>
      </c>
      <c r="D16" s="61" t="e">
        <f>'3課程資料'!#REF!</f>
        <v>#REF!</v>
      </c>
      <c r="E16" s="58" t="e">
        <f>'3課程資料'!#REF!</f>
        <v>#REF!</v>
      </c>
      <c r="F16" s="62" t="e">
        <f>'3課程資料'!#REF!</f>
        <v>#REF!</v>
      </c>
      <c r="G16" s="62" t="e">
        <f>'3課程資料'!#REF!</f>
        <v>#REF!</v>
      </c>
      <c r="H16" s="63" t="e">
        <f>'3課程資料'!#REF!</f>
        <v>#REF!</v>
      </c>
      <c r="I16" s="58" t="e">
        <f>'3課程資料'!#REF!</f>
        <v>#REF!</v>
      </c>
      <c r="J16" s="58" t="e">
        <f>'3課程資料'!#REF!</f>
        <v>#REF!</v>
      </c>
    </row>
    <row r="17" spans="1:10" x14ac:dyDescent="0.25">
      <c r="A17" s="59" t="e">
        <f>'3課程資料'!#REF!</f>
        <v>#REF!</v>
      </c>
      <c r="B17" s="59" t="e">
        <f>'3課程資料'!#REF!</f>
        <v>#REF!</v>
      </c>
      <c r="C17" s="60" t="e">
        <f>'3課程資料'!#REF!</f>
        <v>#REF!</v>
      </c>
      <c r="D17" s="61" t="e">
        <f>'3課程資料'!#REF!</f>
        <v>#REF!</v>
      </c>
      <c r="E17" s="58" t="e">
        <f>'3課程資料'!#REF!</f>
        <v>#REF!</v>
      </c>
      <c r="F17" s="62" t="e">
        <f>'3課程資料'!#REF!</f>
        <v>#REF!</v>
      </c>
      <c r="G17" s="62" t="e">
        <f>'3課程資料'!#REF!</f>
        <v>#REF!</v>
      </c>
      <c r="H17" s="63" t="e">
        <f>'3課程資料'!#REF!</f>
        <v>#REF!</v>
      </c>
      <c r="I17" s="58" t="e">
        <f>'3課程資料'!#REF!</f>
        <v>#REF!</v>
      </c>
      <c r="J17" s="58" t="e">
        <f>'3課程資料'!#REF!</f>
        <v>#REF!</v>
      </c>
    </row>
    <row r="18" spans="1:10" x14ac:dyDescent="0.25">
      <c r="A18" s="59" t="e">
        <f>'3課程資料'!#REF!</f>
        <v>#REF!</v>
      </c>
      <c r="B18" s="59" t="e">
        <f>'3課程資料'!#REF!</f>
        <v>#REF!</v>
      </c>
      <c r="C18" s="60" t="e">
        <f>'3課程資料'!#REF!</f>
        <v>#REF!</v>
      </c>
      <c r="D18" s="61" t="e">
        <f>'3課程資料'!#REF!</f>
        <v>#REF!</v>
      </c>
      <c r="E18" s="58" t="e">
        <f>'3課程資料'!#REF!</f>
        <v>#REF!</v>
      </c>
      <c r="F18" s="62" t="e">
        <f>'3課程資料'!#REF!</f>
        <v>#REF!</v>
      </c>
      <c r="G18" s="62" t="e">
        <f>'3課程資料'!#REF!</f>
        <v>#REF!</v>
      </c>
      <c r="H18" s="63" t="e">
        <f>'3課程資料'!#REF!</f>
        <v>#REF!</v>
      </c>
      <c r="I18" s="58" t="e">
        <f>'3課程資料'!#REF!</f>
        <v>#REF!</v>
      </c>
      <c r="J18" s="58" t="e">
        <f>'3課程資料'!#REF!</f>
        <v>#REF!</v>
      </c>
    </row>
    <row r="19" spans="1:10" x14ac:dyDescent="0.25">
      <c r="A19" s="59" t="e">
        <f>'3課程資料'!#REF!</f>
        <v>#REF!</v>
      </c>
      <c r="B19" s="59" t="e">
        <f>'3課程資料'!#REF!</f>
        <v>#REF!</v>
      </c>
      <c r="C19" s="60" t="e">
        <f>'3課程資料'!#REF!</f>
        <v>#REF!</v>
      </c>
      <c r="D19" s="61" t="e">
        <f>'3課程資料'!#REF!</f>
        <v>#REF!</v>
      </c>
      <c r="E19" s="58" t="e">
        <f>'3課程資料'!#REF!</f>
        <v>#REF!</v>
      </c>
      <c r="F19" s="62" t="e">
        <f>'3課程資料'!#REF!</f>
        <v>#REF!</v>
      </c>
      <c r="G19" s="62" t="e">
        <f>'3課程資料'!#REF!</f>
        <v>#REF!</v>
      </c>
      <c r="H19" s="63" t="e">
        <f>'3課程資料'!#REF!</f>
        <v>#REF!</v>
      </c>
      <c r="I19" s="58" t="e">
        <f>'3課程資料'!#REF!</f>
        <v>#REF!</v>
      </c>
      <c r="J19" s="58" t="e">
        <f>'3課程資料'!#REF!</f>
        <v>#REF!</v>
      </c>
    </row>
    <row r="20" spans="1:10" x14ac:dyDescent="0.25">
      <c r="A20" s="59" t="e">
        <f>'3課程資料'!#REF!</f>
        <v>#REF!</v>
      </c>
      <c r="B20" s="59" t="e">
        <f>'3課程資料'!#REF!</f>
        <v>#REF!</v>
      </c>
      <c r="C20" s="60" t="e">
        <f>'3課程資料'!#REF!</f>
        <v>#REF!</v>
      </c>
      <c r="D20" s="61" t="e">
        <f>'3課程資料'!#REF!</f>
        <v>#REF!</v>
      </c>
      <c r="E20" s="58" t="e">
        <f>'3課程資料'!#REF!</f>
        <v>#REF!</v>
      </c>
      <c r="F20" s="62" t="e">
        <f>'3課程資料'!#REF!</f>
        <v>#REF!</v>
      </c>
      <c r="G20" s="62" t="e">
        <f>'3課程資料'!#REF!</f>
        <v>#REF!</v>
      </c>
      <c r="H20" s="63" t="e">
        <f>'3課程資料'!#REF!</f>
        <v>#REF!</v>
      </c>
      <c r="I20" s="58" t="e">
        <f>'3課程資料'!#REF!</f>
        <v>#REF!</v>
      </c>
      <c r="J20" s="58" t="e">
        <f>'3課程資料'!#REF!</f>
        <v>#REF!</v>
      </c>
    </row>
    <row r="21" spans="1:10" x14ac:dyDescent="0.25">
      <c r="A21" s="59" t="e">
        <f>'3課程資料'!#REF!</f>
        <v>#REF!</v>
      </c>
      <c r="B21" s="59" t="e">
        <f>'3課程資料'!#REF!</f>
        <v>#REF!</v>
      </c>
      <c r="C21" s="60" t="e">
        <f>'3課程資料'!#REF!</f>
        <v>#REF!</v>
      </c>
      <c r="D21" s="61" t="e">
        <f>'3課程資料'!#REF!</f>
        <v>#REF!</v>
      </c>
      <c r="E21" s="58" t="e">
        <f>'3課程資料'!#REF!</f>
        <v>#REF!</v>
      </c>
      <c r="F21" s="62" t="e">
        <f>'3課程資料'!#REF!</f>
        <v>#REF!</v>
      </c>
      <c r="G21" s="62" t="e">
        <f>'3課程資料'!#REF!</f>
        <v>#REF!</v>
      </c>
      <c r="H21" s="63" t="e">
        <f>'3課程資料'!#REF!</f>
        <v>#REF!</v>
      </c>
      <c r="I21" s="58" t="e">
        <f>'3課程資料'!#REF!</f>
        <v>#REF!</v>
      </c>
      <c r="J21" s="58" t="e">
        <f>'3課程資料'!#REF!</f>
        <v>#REF!</v>
      </c>
    </row>
    <row r="22" spans="1:10" x14ac:dyDescent="0.25">
      <c r="A22" s="59" t="e">
        <f>'3課程資料'!#REF!</f>
        <v>#REF!</v>
      </c>
      <c r="B22" s="59" t="e">
        <f>'3課程資料'!#REF!</f>
        <v>#REF!</v>
      </c>
      <c r="C22" s="60" t="e">
        <f>'3課程資料'!#REF!</f>
        <v>#REF!</v>
      </c>
      <c r="D22" s="61" t="e">
        <f>'3課程資料'!#REF!</f>
        <v>#REF!</v>
      </c>
      <c r="E22" s="58" t="e">
        <f>'3課程資料'!#REF!</f>
        <v>#REF!</v>
      </c>
      <c r="F22" s="62" t="e">
        <f>'3課程資料'!#REF!</f>
        <v>#REF!</v>
      </c>
      <c r="G22" s="62" t="e">
        <f>'3課程資料'!#REF!</f>
        <v>#REF!</v>
      </c>
      <c r="H22" s="63" t="e">
        <f>'3課程資料'!#REF!</f>
        <v>#REF!</v>
      </c>
      <c r="I22" s="58" t="e">
        <f>'3課程資料'!#REF!</f>
        <v>#REF!</v>
      </c>
      <c r="J22" s="58" t="e">
        <f>'3課程資料'!#REF!</f>
        <v>#REF!</v>
      </c>
    </row>
    <row r="23" spans="1:10" x14ac:dyDescent="0.25">
      <c r="A23" s="59" t="e">
        <f>'3課程資料'!#REF!</f>
        <v>#REF!</v>
      </c>
      <c r="B23" s="59" t="e">
        <f>'3課程資料'!#REF!</f>
        <v>#REF!</v>
      </c>
      <c r="C23" s="60" t="e">
        <f>'3課程資料'!#REF!</f>
        <v>#REF!</v>
      </c>
      <c r="D23" s="61" t="e">
        <f>'3課程資料'!#REF!</f>
        <v>#REF!</v>
      </c>
      <c r="E23" s="58" t="e">
        <f>'3課程資料'!#REF!</f>
        <v>#REF!</v>
      </c>
      <c r="F23" s="62" t="e">
        <f>'3課程資料'!#REF!</f>
        <v>#REF!</v>
      </c>
      <c r="G23" s="62" t="e">
        <f>'3課程資料'!#REF!</f>
        <v>#REF!</v>
      </c>
      <c r="H23" s="63" t="e">
        <f>'3課程資料'!#REF!</f>
        <v>#REF!</v>
      </c>
      <c r="I23" s="58" t="e">
        <f>'3課程資料'!#REF!</f>
        <v>#REF!</v>
      </c>
      <c r="J23" s="58" t="e">
        <f>'3課程資料'!#REF!</f>
        <v>#REF!</v>
      </c>
    </row>
    <row r="24" spans="1:10" x14ac:dyDescent="0.25">
      <c r="A24" s="59" t="e">
        <f>'3課程資料'!#REF!</f>
        <v>#REF!</v>
      </c>
      <c r="B24" s="59" t="e">
        <f>'3課程資料'!#REF!</f>
        <v>#REF!</v>
      </c>
      <c r="C24" s="60" t="e">
        <f>'3課程資料'!#REF!</f>
        <v>#REF!</v>
      </c>
      <c r="D24" s="61" t="e">
        <f>'3課程資料'!#REF!</f>
        <v>#REF!</v>
      </c>
      <c r="E24" s="58" t="e">
        <f>'3課程資料'!#REF!</f>
        <v>#REF!</v>
      </c>
      <c r="F24" s="62" t="e">
        <f>'3課程資料'!#REF!</f>
        <v>#REF!</v>
      </c>
      <c r="G24" s="62" t="e">
        <f>'3課程資料'!#REF!</f>
        <v>#REF!</v>
      </c>
      <c r="H24" s="63" t="e">
        <f>'3課程資料'!#REF!</f>
        <v>#REF!</v>
      </c>
      <c r="I24" s="58" t="e">
        <f>'3課程資料'!#REF!</f>
        <v>#REF!</v>
      </c>
      <c r="J24" s="58" t="e">
        <f>'3課程資料'!#REF!</f>
        <v>#REF!</v>
      </c>
    </row>
    <row r="25" spans="1:10" x14ac:dyDescent="0.25">
      <c r="A25" s="59" t="e">
        <f>'3課程資料'!#REF!</f>
        <v>#REF!</v>
      </c>
      <c r="B25" s="59" t="e">
        <f>'3課程資料'!#REF!</f>
        <v>#REF!</v>
      </c>
      <c r="C25" s="60" t="e">
        <f>'3課程資料'!#REF!</f>
        <v>#REF!</v>
      </c>
      <c r="D25" s="61" t="e">
        <f>'3課程資料'!#REF!</f>
        <v>#REF!</v>
      </c>
      <c r="E25" s="58" t="e">
        <f>'3課程資料'!#REF!</f>
        <v>#REF!</v>
      </c>
      <c r="F25" s="62" t="e">
        <f>'3課程資料'!#REF!</f>
        <v>#REF!</v>
      </c>
      <c r="G25" s="62" t="e">
        <f>'3課程資料'!#REF!</f>
        <v>#REF!</v>
      </c>
      <c r="H25" s="63" t="e">
        <f>'3課程資料'!#REF!</f>
        <v>#REF!</v>
      </c>
      <c r="I25" s="58" t="e">
        <f>'3課程資料'!#REF!</f>
        <v>#REF!</v>
      </c>
      <c r="J25" s="58" t="e">
        <f>'3課程資料'!#REF!</f>
        <v>#REF!</v>
      </c>
    </row>
    <row r="26" spans="1:10" x14ac:dyDescent="0.25">
      <c r="A26" s="59" t="e">
        <f>'3課程資料'!#REF!</f>
        <v>#REF!</v>
      </c>
      <c r="B26" s="59" t="e">
        <f>'3課程資料'!#REF!</f>
        <v>#REF!</v>
      </c>
      <c r="C26" s="60" t="e">
        <f>'3課程資料'!#REF!</f>
        <v>#REF!</v>
      </c>
      <c r="D26" s="61" t="e">
        <f>'3課程資料'!#REF!</f>
        <v>#REF!</v>
      </c>
      <c r="E26" s="58" t="e">
        <f>'3課程資料'!#REF!</f>
        <v>#REF!</v>
      </c>
      <c r="F26" s="62" t="e">
        <f>'3課程資料'!#REF!</f>
        <v>#REF!</v>
      </c>
      <c r="G26" s="62" t="e">
        <f>'3課程資料'!#REF!</f>
        <v>#REF!</v>
      </c>
      <c r="H26" s="63" t="e">
        <f>'3課程資料'!#REF!</f>
        <v>#REF!</v>
      </c>
      <c r="I26" s="58" t="e">
        <f>'3課程資料'!#REF!</f>
        <v>#REF!</v>
      </c>
      <c r="J26" s="58" t="e">
        <f>'3課程資料'!#REF!</f>
        <v>#REF!</v>
      </c>
    </row>
    <row r="27" spans="1:10" x14ac:dyDescent="0.25">
      <c r="A27" s="59" t="e">
        <f>'3課程資料'!#REF!</f>
        <v>#REF!</v>
      </c>
      <c r="B27" s="59" t="e">
        <f>'3課程資料'!#REF!</f>
        <v>#REF!</v>
      </c>
      <c r="C27" s="60" t="e">
        <f>'3課程資料'!#REF!</f>
        <v>#REF!</v>
      </c>
      <c r="D27" s="61" t="e">
        <f>'3課程資料'!#REF!</f>
        <v>#REF!</v>
      </c>
      <c r="E27" s="58" t="e">
        <f>'3課程資料'!#REF!</f>
        <v>#REF!</v>
      </c>
      <c r="F27" s="62" t="e">
        <f>'3課程資料'!#REF!</f>
        <v>#REF!</v>
      </c>
      <c r="G27" s="62" t="e">
        <f>'3課程資料'!#REF!</f>
        <v>#REF!</v>
      </c>
      <c r="H27" s="63" t="e">
        <f>'3課程資料'!#REF!</f>
        <v>#REF!</v>
      </c>
      <c r="I27" s="58" t="e">
        <f>'3課程資料'!#REF!</f>
        <v>#REF!</v>
      </c>
      <c r="J27" s="58" t="e">
        <f>'3課程資料'!#REF!</f>
        <v>#REF!</v>
      </c>
    </row>
    <row r="28" spans="1:10" x14ac:dyDescent="0.25">
      <c r="A28" s="59" t="e">
        <f>'3課程資料'!#REF!</f>
        <v>#REF!</v>
      </c>
      <c r="B28" s="59" t="e">
        <f>'3課程資料'!#REF!</f>
        <v>#REF!</v>
      </c>
      <c r="C28" s="60" t="e">
        <f>'3課程資料'!#REF!</f>
        <v>#REF!</v>
      </c>
      <c r="D28" s="61" t="e">
        <f>'3課程資料'!#REF!</f>
        <v>#REF!</v>
      </c>
      <c r="E28" s="58" t="e">
        <f>'3課程資料'!#REF!</f>
        <v>#REF!</v>
      </c>
      <c r="F28" s="62" t="e">
        <f>'3課程資料'!#REF!</f>
        <v>#REF!</v>
      </c>
      <c r="G28" s="62" t="e">
        <f>'3課程資料'!#REF!</f>
        <v>#REF!</v>
      </c>
      <c r="H28" s="63" t="e">
        <f>'3課程資料'!#REF!</f>
        <v>#REF!</v>
      </c>
      <c r="I28" s="58" t="e">
        <f>'3課程資料'!#REF!</f>
        <v>#REF!</v>
      </c>
      <c r="J28" s="58" t="e">
        <f>'3課程資料'!#REF!</f>
        <v>#REF!</v>
      </c>
    </row>
    <row r="29" spans="1:10" x14ac:dyDescent="0.25">
      <c r="A29" s="59" t="e">
        <f>'3課程資料'!#REF!</f>
        <v>#REF!</v>
      </c>
      <c r="B29" s="59" t="e">
        <f>'3課程資料'!#REF!</f>
        <v>#REF!</v>
      </c>
      <c r="C29" s="60" t="e">
        <f>'3課程資料'!#REF!</f>
        <v>#REF!</v>
      </c>
      <c r="D29" s="61" t="e">
        <f>'3課程資料'!#REF!</f>
        <v>#REF!</v>
      </c>
      <c r="E29" s="58" t="e">
        <f>'3課程資料'!#REF!</f>
        <v>#REF!</v>
      </c>
      <c r="F29" s="62" t="e">
        <f>'3課程資料'!#REF!</f>
        <v>#REF!</v>
      </c>
      <c r="G29" s="62" t="e">
        <f>'3課程資料'!#REF!</f>
        <v>#REF!</v>
      </c>
      <c r="H29" s="63" t="e">
        <f>'3課程資料'!#REF!</f>
        <v>#REF!</v>
      </c>
      <c r="I29" s="58" t="e">
        <f>'3課程資料'!#REF!</f>
        <v>#REF!</v>
      </c>
      <c r="J29" s="58" t="e">
        <f>'3課程資料'!#REF!</f>
        <v>#REF!</v>
      </c>
    </row>
  </sheetData>
  <phoneticPr fontId="4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46FFB-49CE-4DC1-A461-645FF66B800B}">
  <sheetPr codeName="工作表5">
    <tabColor rgb="FFB2F07A"/>
  </sheetPr>
  <dimension ref="A1:C27"/>
  <sheetViews>
    <sheetView workbookViewId="0">
      <selection activeCell="C6" sqref="C6"/>
    </sheetView>
  </sheetViews>
  <sheetFormatPr defaultRowHeight="16.5" x14ac:dyDescent="0.25"/>
  <cols>
    <col min="3" max="3" width="13.875" bestFit="1" customWidth="1"/>
  </cols>
  <sheetData>
    <row r="1" spans="1:3" x14ac:dyDescent="0.25">
      <c r="A1" s="106" t="s">
        <v>110</v>
      </c>
      <c r="B1" s="107" t="s">
        <v>111</v>
      </c>
      <c r="C1" s="107" t="s">
        <v>112</v>
      </c>
    </row>
    <row r="2" spans="1:3" x14ac:dyDescent="0.25">
      <c r="A2" s="108" t="str">
        <f t="shared" ref="A2:A12" si="0">CHAR(64+ROW(1:1))</f>
        <v>A</v>
      </c>
      <c r="B2" s="109">
        <v>10</v>
      </c>
      <c r="C2" s="109" t="s">
        <v>113</v>
      </c>
    </row>
    <row r="3" spans="1:3" x14ac:dyDescent="0.25">
      <c r="A3" s="110" t="str">
        <f t="shared" si="0"/>
        <v>B</v>
      </c>
      <c r="B3" s="111">
        <v>11</v>
      </c>
      <c r="C3" s="111" t="s">
        <v>114</v>
      </c>
    </row>
    <row r="4" spans="1:3" x14ac:dyDescent="0.25">
      <c r="A4" s="110" t="str">
        <f t="shared" si="0"/>
        <v>C</v>
      </c>
      <c r="B4" s="111">
        <v>12</v>
      </c>
      <c r="C4" s="111" t="s">
        <v>115</v>
      </c>
    </row>
    <row r="5" spans="1:3" x14ac:dyDescent="0.25">
      <c r="A5" s="110" t="str">
        <f t="shared" si="0"/>
        <v>D</v>
      </c>
      <c r="B5" s="111">
        <v>13</v>
      </c>
      <c r="C5" s="111" t="s">
        <v>116</v>
      </c>
    </row>
    <row r="6" spans="1:3" x14ac:dyDescent="0.25">
      <c r="A6" s="110" t="str">
        <f t="shared" si="0"/>
        <v>E</v>
      </c>
      <c r="B6" s="111">
        <v>14</v>
      </c>
      <c r="C6" s="111" t="s">
        <v>117</v>
      </c>
    </row>
    <row r="7" spans="1:3" x14ac:dyDescent="0.25">
      <c r="A7" s="110" t="str">
        <f t="shared" si="0"/>
        <v>F</v>
      </c>
      <c r="B7" s="111">
        <v>15</v>
      </c>
      <c r="C7" s="111" t="s">
        <v>118</v>
      </c>
    </row>
    <row r="8" spans="1:3" x14ac:dyDescent="0.25">
      <c r="A8" s="110" t="str">
        <f t="shared" si="0"/>
        <v>G</v>
      </c>
      <c r="B8" s="111">
        <v>16</v>
      </c>
      <c r="C8" s="111" t="s">
        <v>119</v>
      </c>
    </row>
    <row r="9" spans="1:3" x14ac:dyDescent="0.25">
      <c r="A9" s="110" t="str">
        <f t="shared" si="0"/>
        <v>H</v>
      </c>
      <c r="B9" s="111">
        <v>17</v>
      </c>
      <c r="C9" s="111" t="s">
        <v>120</v>
      </c>
    </row>
    <row r="10" spans="1:3" x14ac:dyDescent="0.25">
      <c r="A10" s="110" t="str">
        <f t="shared" si="0"/>
        <v>I</v>
      </c>
      <c r="B10" s="111">
        <v>34</v>
      </c>
      <c r="C10" s="111" t="s">
        <v>121</v>
      </c>
    </row>
    <row r="11" spans="1:3" x14ac:dyDescent="0.25">
      <c r="A11" s="110" t="str">
        <f t="shared" si="0"/>
        <v>J</v>
      </c>
      <c r="B11" s="111">
        <v>18</v>
      </c>
      <c r="C11" s="111" t="s">
        <v>122</v>
      </c>
    </row>
    <row r="12" spans="1:3" x14ac:dyDescent="0.25">
      <c r="A12" s="110" t="str">
        <f t="shared" si="0"/>
        <v>K</v>
      </c>
      <c r="B12" s="111">
        <v>19</v>
      </c>
      <c r="C12" s="111" t="s">
        <v>123</v>
      </c>
    </row>
    <row r="13" spans="1:3" x14ac:dyDescent="0.25">
      <c r="A13" s="110" t="str">
        <f>CHAR(64+ROW(13:13))</f>
        <v>M</v>
      </c>
      <c r="B13" s="111">
        <v>21</v>
      </c>
      <c r="C13" s="111" t="s">
        <v>124</v>
      </c>
    </row>
    <row r="14" spans="1:3" x14ac:dyDescent="0.25">
      <c r="A14" s="110" t="str">
        <f>CHAR(64+ROW(14:14))</f>
        <v>N</v>
      </c>
      <c r="B14" s="111">
        <v>22</v>
      </c>
      <c r="C14" s="111" t="s">
        <v>125</v>
      </c>
    </row>
    <row r="15" spans="1:3" x14ac:dyDescent="0.25">
      <c r="A15" s="110" t="str">
        <f>CHAR(64+ROW(15:15))</f>
        <v>O</v>
      </c>
      <c r="B15" s="111">
        <v>35</v>
      </c>
      <c r="C15" s="111" t="s">
        <v>126</v>
      </c>
    </row>
    <row r="16" spans="1:3" x14ac:dyDescent="0.25">
      <c r="A16" s="110" t="str">
        <f>CHAR(64+ROW(16:16))</f>
        <v>P</v>
      </c>
      <c r="B16" s="111">
        <v>23</v>
      </c>
      <c r="C16" s="111" t="s">
        <v>127</v>
      </c>
    </row>
    <row r="17" spans="1:3" x14ac:dyDescent="0.25">
      <c r="A17" s="110" t="str">
        <f>CHAR(64+ROW(17:17))</f>
        <v>Q</v>
      </c>
      <c r="B17" s="111">
        <v>24</v>
      </c>
      <c r="C17" s="111" t="s">
        <v>128</v>
      </c>
    </row>
    <row r="18" spans="1:3" x14ac:dyDescent="0.25">
      <c r="A18" s="110" t="str">
        <f>CHAR(64+ROW(20:20))</f>
        <v>T</v>
      </c>
      <c r="B18" s="111">
        <v>27</v>
      </c>
      <c r="C18" s="111" t="s">
        <v>129</v>
      </c>
    </row>
    <row r="19" spans="1:3" x14ac:dyDescent="0.25">
      <c r="A19" s="110" t="str">
        <f>CHAR(64+ROW(21:21))</f>
        <v>U</v>
      </c>
      <c r="B19" s="111">
        <v>28</v>
      </c>
      <c r="C19" s="111" t="s">
        <v>130</v>
      </c>
    </row>
    <row r="20" spans="1:3" x14ac:dyDescent="0.25">
      <c r="A20" s="110" t="str">
        <f>CHAR(64+ROW(22:22))</f>
        <v>V</v>
      </c>
      <c r="B20" s="111">
        <v>29</v>
      </c>
      <c r="C20" s="111" t="s">
        <v>131</v>
      </c>
    </row>
    <row r="21" spans="1:3" x14ac:dyDescent="0.25">
      <c r="A21" s="110" t="str">
        <f>CHAR(64+ROW(23:23))</f>
        <v>W</v>
      </c>
      <c r="B21" s="111">
        <v>32</v>
      </c>
      <c r="C21" s="111" t="s">
        <v>132</v>
      </c>
    </row>
    <row r="22" spans="1:3" x14ac:dyDescent="0.25">
      <c r="A22" s="110" t="str">
        <f>CHAR(64+ROW(24:24))</f>
        <v>X</v>
      </c>
      <c r="B22" s="111">
        <v>30</v>
      </c>
      <c r="C22" s="111" t="s">
        <v>133</v>
      </c>
    </row>
    <row r="23" spans="1:3" x14ac:dyDescent="0.25">
      <c r="A23" s="110" t="str">
        <f>CHAR(64+ROW(26:26))</f>
        <v>Z</v>
      </c>
      <c r="B23" s="111">
        <v>33</v>
      </c>
      <c r="C23" s="111" t="s">
        <v>134</v>
      </c>
    </row>
    <row r="24" spans="1:3" x14ac:dyDescent="0.25">
      <c r="A24" s="110" t="str">
        <f>CHAR(64+ROW(12:12))</f>
        <v>L</v>
      </c>
      <c r="B24" s="111">
        <v>20</v>
      </c>
      <c r="C24" s="111" t="s">
        <v>135</v>
      </c>
    </row>
    <row r="25" spans="1:3" x14ac:dyDescent="0.25">
      <c r="A25" s="110" t="str">
        <f>CHAR(64+ROW(18:18))</f>
        <v>R</v>
      </c>
      <c r="B25" s="111">
        <v>25</v>
      </c>
      <c r="C25" s="111" t="s">
        <v>136</v>
      </c>
    </row>
    <row r="26" spans="1:3" x14ac:dyDescent="0.25">
      <c r="A26" s="110" t="str">
        <f>CHAR(64+ROW(19:19))</f>
        <v>S</v>
      </c>
      <c r="B26" s="111">
        <v>26</v>
      </c>
      <c r="C26" s="111" t="s">
        <v>137</v>
      </c>
    </row>
    <row r="27" spans="1:3" x14ac:dyDescent="0.25">
      <c r="A27" s="110" t="str">
        <f>CHAR(64+ROW(25:25))</f>
        <v>Y</v>
      </c>
      <c r="B27" s="111">
        <v>31</v>
      </c>
      <c r="C27" s="111" t="s">
        <v>138</v>
      </c>
    </row>
  </sheetData>
  <sheetProtection algorithmName="SHA-512" hashValue="EMs+cTBPMcIIPhW5ZDR7MOhE4ywVOon+t+DSSTeFnFBZC6IPcmGsqARjAVy+mFWd3SXglp1pcXbW44J+aJiWGg==" saltValue="NXC2LBOj0ef0lJWiF4heOg==" spinCount="100000" sheet="1" objects="1" scenarios="1"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 codeName="工作表6">
    <tabColor rgb="FFB2F07A"/>
  </sheetPr>
  <dimension ref="A1:L203"/>
  <sheetViews>
    <sheetView topLeftCell="B1" zoomScaleNormal="100" workbookViewId="0">
      <selection activeCell="G26" sqref="G26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141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9" t="s">
        <v>146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JSU1Ljc7z2cwEoI+928JhbM3E68cstKRWh2hbhDuX5sA5u3yK5+pbu5SnIpDp9DP/ZDYU1/MyEGxEFBn4u6/kw==" saltValue="v1oQdINxIST979Kgxdw2+w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4E69D0D2-DCFF-4DDB-9969-E6C5C34053A7}">
      <formula1>10</formula1>
    </dataValidation>
    <dataValidation type="list" allowBlank="1" showInputMessage="1" showErrorMessage="1" sqref="A2:A202" xr:uid="{925FFD5E-4866-4278-87E7-A16F3268DA33}">
      <formula1>"授課者,學員"</formula1>
    </dataValidation>
    <dataValidation type="list" allowBlank="1" showInputMessage="1" showErrorMessage="1" sqref="D2:D202" xr:uid="{5EBE4EE6-2045-45ED-8FF8-5EA07E1D63C1}">
      <formula1>"符合,不符合"</formula1>
    </dataValidation>
    <dataValidation type="list" allowBlank="1" showInputMessage="1" showErrorMessage="1" sqref="G2:G202" xr:uid="{E117CDB0-D877-4309-AF1A-F50AED72A43E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 codeName="工作表7">
    <tabColor theme="4" tint="0.39997558519241921"/>
  </sheetPr>
  <dimension ref="A1:Q37"/>
  <sheetViews>
    <sheetView zoomScaleNormal="100" workbookViewId="0">
      <selection activeCell="B24" sqref="B24"/>
    </sheetView>
  </sheetViews>
  <sheetFormatPr defaultRowHeight="16.5" x14ac:dyDescent="0.25"/>
  <cols>
    <col min="1" max="1" width="5.625" style="80" customWidth="1"/>
    <col min="2" max="2" width="12.125" style="80" customWidth="1"/>
    <col min="3" max="3" width="13.875" style="80" customWidth="1"/>
    <col min="4" max="4" width="6" style="80" customWidth="1"/>
    <col min="5" max="8" width="13.625" style="80" customWidth="1"/>
    <col min="9" max="9" width="7.875" style="80" customWidth="1"/>
    <col min="10" max="16384" width="9" style="80"/>
  </cols>
  <sheetData>
    <row r="1" spans="1:17" ht="36" customHeight="1" x14ac:dyDescent="0.25">
      <c r="A1" s="166" t="s">
        <v>79</v>
      </c>
      <c r="B1" s="166"/>
      <c r="C1" s="167"/>
      <c r="D1" s="167"/>
      <c r="E1" s="167"/>
      <c r="F1" s="167"/>
      <c r="G1" s="167"/>
      <c r="H1" s="167"/>
      <c r="I1" s="167"/>
    </row>
    <row r="2" spans="1:17" ht="31.7" customHeight="1" x14ac:dyDescent="0.25">
      <c r="A2" s="156" t="s">
        <v>80</v>
      </c>
      <c r="B2" s="157"/>
      <c r="C2" s="156"/>
      <c r="D2" s="158"/>
      <c r="E2" s="158"/>
      <c r="F2" s="158"/>
      <c r="G2" s="158"/>
      <c r="H2" s="158"/>
      <c r="I2" s="159"/>
    </row>
    <row r="3" spans="1:17" ht="25.5" customHeight="1" x14ac:dyDescent="0.25">
      <c r="A3" s="156" t="s">
        <v>81</v>
      </c>
      <c r="B3" s="157"/>
      <c r="C3" s="168"/>
      <c r="D3" s="158"/>
      <c r="E3" s="158"/>
      <c r="F3" s="158"/>
      <c r="G3" s="158"/>
      <c r="H3" s="158"/>
      <c r="I3" s="159"/>
    </row>
    <row r="4" spans="1:17" ht="25.5" customHeight="1" x14ac:dyDescent="0.25">
      <c r="A4" s="156" t="s">
        <v>82</v>
      </c>
      <c r="B4" s="157"/>
      <c r="C4" s="156"/>
      <c r="D4" s="158"/>
      <c r="E4" s="158"/>
      <c r="F4" s="158"/>
      <c r="G4" s="158"/>
      <c r="H4" s="158"/>
      <c r="I4" s="159"/>
    </row>
    <row r="5" spans="1:17" ht="25.5" customHeight="1" x14ac:dyDescent="0.25">
      <c r="A5" s="156" t="s">
        <v>83</v>
      </c>
      <c r="B5" s="157"/>
      <c r="C5" s="156"/>
      <c r="D5" s="158"/>
      <c r="E5" s="158"/>
      <c r="F5" s="158"/>
      <c r="G5" s="158"/>
      <c r="H5" s="158"/>
      <c r="I5" s="159"/>
    </row>
    <row r="6" spans="1:17" ht="25.5" customHeight="1" x14ac:dyDescent="0.25">
      <c r="A6" s="156" t="s">
        <v>32</v>
      </c>
      <c r="B6" s="157"/>
      <c r="C6" s="156"/>
      <c r="D6" s="160"/>
      <c r="E6" s="160"/>
      <c r="F6" s="160"/>
      <c r="G6" s="160"/>
      <c r="H6" s="160"/>
      <c r="I6" s="157"/>
      <c r="J6" s="164" t="s">
        <v>107</v>
      </c>
      <c r="K6" s="165"/>
      <c r="L6" s="165"/>
      <c r="M6" s="165"/>
      <c r="N6" s="165"/>
      <c r="O6" s="165"/>
      <c r="P6" s="165"/>
      <c r="Q6" s="165"/>
    </row>
    <row r="7" spans="1:17" ht="25.5" customHeight="1" x14ac:dyDescent="0.25">
      <c r="A7" s="156" t="s">
        <v>156</v>
      </c>
      <c r="B7" s="157"/>
      <c r="C7" s="156"/>
      <c r="D7" s="160"/>
      <c r="E7" s="160"/>
      <c r="F7" s="160"/>
      <c r="G7" s="160"/>
      <c r="H7" s="160"/>
      <c r="I7" s="157"/>
      <c r="J7" s="164"/>
      <c r="K7" s="165"/>
      <c r="L7" s="165"/>
      <c r="M7" s="165"/>
      <c r="N7" s="165"/>
      <c r="O7" s="165"/>
      <c r="P7" s="165"/>
      <c r="Q7" s="165"/>
    </row>
    <row r="8" spans="1:17" ht="25.5" customHeight="1" x14ac:dyDescent="0.25">
      <c r="A8" s="156" t="s">
        <v>84</v>
      </c>
      <c r="B8" s="157"/>
      <c r="C8" s="161" t="s">
        <v>96</v>
      </c>
      <c r="D8" s="162"/>
      <c r="E8" s="162"/>
      <c r="F8" s="162"/>
      <c r="G8" s="162"/>
      <c r="H8" s="162"/>
      <c r="I8" s="163"/>
    </row>
    <row r="9" spans="1:17" ht="113.25" customHeight="1" x14ac:dyDescent="0.25">
      <c r="A9" s="152" t="s">
        <v>155</v>
      </c>
      <c r="B9" s="153"/>
      <c r="C9" s="154"/>
      <c r="D9" s="154"/>
      <c r="E9" s="154"/>
      <c r="F9" s="154"/>
      <c r="G9" s="154"/>
      <c r="H9" s="154"/>
      <c r="I9" s="155"/>
    </row>
    <row r="10" spans="1:17" ht="27.95" customHeight="1" x14ac:dyDescent="0.25">
      <c r="A10" s="81" t="s">
        <v>10</v>
      </c>
      <c r="B10" s="81" t="s">
        <v>85</v>
      </c>
      <c r="C10" s="81" t="s">
        <v>86</v>
      </c>
      <c r="D10" s="82" t="s">
        <v>87</v>
      </c>
      <c r="E10" s="81" t="s">
        <v>88</v>
      </c>
      <c r="F10" s="81" t="s">
        <v>89</v>
      </c>
      <c r="G10" s="81" t="s">
        <v>90</v>
      </c>
      <c r="H10" s="81" t="s">
        <v>91</v>
      </c>
      <c r="I10" s="82" t="s">
        <v>104</v>
      </c>
    </row>
    <row r="11" spans="1:17" ht="33" customHeight="1" x14ac:dyDescent="0.25">
      <c r="A11" s="83">
        <v>1</v>
      </c>
      <c r="B11" s="84"/>
      <c r="C11" s="84"/>
      <c r="D11" s="84"/>
      <c r="E11" s="84"/>
      <c r="F11" s="84"/>
      <c r="G11" s="84"/>
      <c r="H11" s="84"/>
      <c r="I11" s="84"/>
    </row>
    <row r="12" spans="1:17" ht="33" customHeight="1" x14ac:dyDescent="0.25">
      <c r="A12" s="83">
        <v>2</v>
      </c>
      <c r="B12" s="84"/>
      <c r="C12" s="84"/>
      <c r="D12" s="84"/>
      <c r="E12" s="84"/>
      <c r="F12" s="84"/>
      <c r="G12" s="84"/>
      <c r="H12" s="84"/>
      <c r="I12" s="84"/>
    </row>
    <row r="13" spans="1:17" ht="33" customHeight="1" x14ac:dyDescent="0.25">
      <c r="A13" s="83">
        <v>3</v>
      </c>
      <c r="B13" s="84"/>
      <c r="C13" s="84"/>
      <c r="D13" s="84"/>
      <c r="E13" s="84"/>
      <c r="F13" s="84"/>
      <c r="G13" s="84"/>
      <c r="H13" s="84"/>
      <c r="I13" s="84"/>
    </row>
    <row r="14" spans="1:17" ht="33" customHeight="1" x14ac:dyDescent="0.25">
      <c r="A14" s="83">
        <v>4</v>
      </c>
      <c r="B14" s="84"/>
      <c r="C14" s="84"/>
      <c r="D14" s="84"/>
      <c r="E14" s="84"/>
      <c r="F14" s="84"/>
      <c r="G14" s="84"/>
      <c r="H14" s="84"/>
      <c r="I14" s="84"/>
    </row>
    <row r="15" spans="1:17" ht="33" customHeight="1" x14ac:dyDescent="0.25">
      <c r="A15" s="83">
        <v>5</v>
      </c>
      <c r="B15" s="84"/>
      <c r="C15" s="84"/>
      <c r="D15" s="84"/>
      <c r="E15" s="84"/>
      <c r="F15" s="84"/>
      <c r="G15" s="84"/>
      <c r="H15" s="84"/>
      <c r="I15" s="84"/>
    </row>
    <row r="16" spans="1:17" ht="33" customHeight="1" x14ac:dyDescent="0.25">
      <c r="A16" s="83">
        <v>6</v>
      </c>
      <c r="B16" s="84"/>
      <c r="C16" s="84"/>
      <c r="D16" s="84"/>
      <c r="E16" s="84"/>
      <c r="F16" s="84"/>
      <c r="G16" s="84"/>
      <c r="H16" s="84"/>
      <c r="I16" s="84"/>
    </row>
    <row r="17" spans="1:9" ht="33" customHeight="1" x14ac:dyDescent="0.25">
      <c r="A17" s="83">
        <v>7</v>
      </c>
      <c r="B17" s="84"/>
      <c r="C17" s="84"/>
      <c r="D17" s="84"/>
      <c r="E17" s="84"/>
      <c r="F17" s="84"/>
      <c r="G17" s="84"/>
      <c r="H17" s="84"/>
      <c r="I17" s="84"/>
    </row>
    <row r="18" spans="1:9" ht="33" customHeight="1" x14ac:dyDescent="0.25">
      <c r="A18" s="83">
        <v>8</v>
      </c>
      <c r="B18" s="84"/>
      <c r="C18" s="84"/>
      <c r="D18" s="84"/>
      <c r="E18" s="84"/>
      <c r="F18" s="84"/>
      <c r="G18" s="84"/>
      <c r="H18" s="84"/>
      <c r="I18" s="84"/>
    </row>
    <row r="19" spans="1:9" ht="33" customHeight="1" x14ac:dyDescent="0.25">
      <c r="A19" s="83">
        <v>9</v>
      </c>
      <c r="B19" s="84"/>
      <c r="C19" s="84"/>
      <c r="D19" s="84"/>
      <c r="E19" s="84"/>
      <c r="F19" s="84"/>
      <c r="G19" s="84"/>
      <c r="H19" s="84"/>
      <c r="I19" s="84"/>
    </row>
    <row r="20" spans="1:9" ht="33" customHeight="1" x14ac:dyDescent="0.25">
      <c r="A20" s="83">
        <v>10</v>
      </c>
      <c r="B20" s="84"/>
      <c r="C20" s="84"/>
      <c r="D20" s="84"/>
      <c r="E20" s="84"/>
      <c r="F20" s="84"/>
      <c r="G20" s="84"/>
      <c r="H20" s="84"/>
      <c r="I20" s="84"/>
    </row>
    <row r="21" spans="1:9" ht="33" customHeight="1" x14ac:dyDescent="0.25">
      <c r="A21" s="83">
        <v>11</v>
      </c>
      <c r="B21" s="84"/>
      <c r="C21" s="84"/>
      <c r="D21" s="84"/>
      <c r="E21" s="84"/>
      <c r="F21" s="84"/>
      <c r="G21" s="84"/>
      <c r="H21" s="84"/>
      <c r="I21" s="84"/>
    </row>
    <row r="22" spans="1:9" ht="33" customHeight="1" x14ac:dyDescent="0.25">
      <c r="A22" s="83">
        <v>12</v>
      </c>
      <c r="B22" s="84"/>
      <c r="C22" s="84"/>
      <c r="D22" s="84"/>
      <c r="E22" s="84"/>
      <c r="F22" s="84"/>
      <c r="G22" s="84"/>
      <c r="H22" s="84"/>
      <c r="I22" s="84"/>
    </row>
    <row r="23" spans="1:9" ht="33" customHeight="1" x14ac:dyDescent="0.25">
      <c r="A23" s="83">
        <v>13</v>
      </c>
      <c r="B23" s="84"/>
      <c r="C23" s="84"/>
      <c r="D23" s="84"/>
      <c r="E23" s="84"/>
      <c r="F23" s="84"/>
      <c r="G23" s="84"/>
      <c r="H23" s="84"/>
      <c r="I23" s="84"/>
    </row>
    <row r="24" spans="1:9" ht="33" customHeight="1" x14ac:dyDescent="0.25">
      <c r="A24" s="83">
        <v>14</v>
      </c>
      <c r="B24" s="84"/>
      <c r="C24" s="84"/>
      <c r="D24" s="84"/>
      <c r="E24" s="84"/>
      <c r="F24" s="84"/>
      <c r="G24" s="84"/>
      <c r="H24" s="84"/>
      <c r="I24" s="84"/>
    </row>
    <row r="25" spans="1:9" ht="33" customHeight="1" x14ac:dyDescent="0.25">
      <c r="A25" s="83">
        <v>15</v>
      </c>
      <c r="B25" s="84"/>
      <c r="C25" s="84"/>
      <c r="D25" s="84"/>
      <c r="E25" s="84"/>
      <c r="F25" s="84"/>
      <c r="G25" s="84"/>
      <c r="H25" s="84"/>
      <c r="I25" s="84"/>
    </row>
    <row r="26" spans="1:9" ht="35.25" customHeight="1" x14ac:dyDescent="0.25"/>
    <row r="27" spans="1:9" ht="35.25" customHeight="1" x14ac:dyDescent="0.25"/>
    <row r="28" spans="1:9" ht="35.25" customHeight="1" x14ac:dyDescent="0.25"/>
    <row r="29" spans="1:9" ht="35.25" customHeight="1" x14ac:dyDescent="0.25"/>
    <row r="30" spans="1:9" ht="35.25" customHeight="1" x14ac:dyDescent="0.25"/>
    <row r="31" spans="1:9" ht="35.25" customHeight="1" x14ac:dyDescent="0.25"/>
    <row r="32" spans="1:9" ht="35.25" customHeight="1" x14ac:dyDescent="0.25"/>
    <row r="33" ht="35.25" customHeight="1" x14ac:dyDescent="0.25"/>
    <row r="34" ht="35.25" customHeight="1" x14ac:dyDescent="0.25"/>
    <row r="35" ht="35.25" customHeight="1" x14ac:dyDescent="0.25"/>
    <row r="36" ht="35.25" customHeight="1" x14ac:dyDescent="0.25"/>
    <row r="37" ht="35.25" customHeight="1" x14ac:dyDescent="0.25"/>
  </sheetData>
  <mergeCells count="17">
    <mergeCell ref="J6:Q7"/>
    <mergeCell ref="A4:B4"/>
    <mergeCell ref="C4:I4"/>
    <mergeCell ref="A1:I1"/>
    <mergeCell ref="A2:B2"/>
    <mergeCell ref="C2:I2"/>
    <mergeCell ref="A3:B3"/>
    <mergeCell ref="C3:I3"/>
    <mergeCell ref="A9:I9"/>
    <mergeCell ref="A5:B5"/>
    <mergeCell ref="C5:I5"/>
    <mergeCell ref="A7:B7"/>
    <mergeCell ref="C7:I7"/>
    <mergeCell ref="A8:B8"/>
    <mergeCell ref="C8:I8"/>
    <mergeCell ref="A6:B6"/>
    <mergeCell ref="C6:I6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66BE-734C-49A0-BC9B-9C1E22645481}">
  <sheetPr codeName="工作表8">
    <tabColor rgb="FFB2F07A"/>
  </sheetPr>
  <dimension ref="A1:L203"/>
  <sheetViews>
    <sheetView topLeftCell="B1"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pvJ8lDpd/AorWj5+2cGPAbBs9IIGV/A+IXN5afSO7fTqzvTeJbhXRp0QNw+yACtBwy9ssZNH0mQc3os2CJ4Flg==" saltValue="WUym1UeXbNuQTkW+Khnigw==" spinCount="100000" sheet="1" insertRows="0" selectLockedCells="1"/>
  <phoneticPr fontId="4" type="noConversion"/>
  <dataValidations count="4">
    <dataValidation type="list" allowBlank="1" showInputMessage="1" showErrorMessage="1" sqref="G2:G202" xr:uid="{AB40B278-95F8-4F0D-BCC9-8CC9C5C44EA1}">
      <formula1>"V"</formula1>
    </dataValidation>
    <dataValidation type="list" allowBlank="1" showInputMessage="1" showErrorMessage="1" sqref="D2:D202" xr:uid="{BBC1158C-B85D-4E4F-9BF0-97619623130D}">
      <formula1>"符合,不符合"</formula1>
    </dataValidation>
    <dataValidation type="list" allowBlank="1" showInputMessage="1" showErrorMessage="1" sqref="A2:A202" xr:uid="{43F44584-DDB9-42C5-9C0A-A7C92F50CBF7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42E0ED8C-14BA-49F8-BA1F-73AC62DB8375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285D-507F-4277-A326-16D68F51C32A}">
  <sheetPr codeName="工作表9">
    <tabColor rgb="FFB2F07A"/>
  </sheetPr>
  <dimension ref="A1:L203"/>
  <sheetViews>
    <sheetView zoomScaleNormal="100" workbookViewId="0">
      <selection activeCell="I5" sqref="I5"/>
    </sheetView>
  </sheetViews>
  <sheetFormatPr defaultColWidth="23" defaultRowHeight="16.5" x14ac:dyDescent="0.25"/>
  <cols>
    <col min="1" max="1" width="20.625" style="87" customWidth="1"/>
    <col min="2" max="2" width="23" style="87"/>
    <col min="3" max="3" width="13.5" style="87" customWidth="1"/>
    <col min="4" max="5" width="20.625" style="87" customWidth="1"/>
    <col min="6" max="6" width="21.875" style="87" bestFit="1" customWidth="1"/>
    <col min="7" max="7" width="21.875" style="87" customWidth="1"/>
    <col min="8" max="8" width="31.625" style="87" customWidth="1"/>
    <col min="9" max="9" width="73.625" style="87" bestFit="1" customWidth="1"/>
    <col min="10" max="16384" width="23" style="87"/>
  </cols>
  <sheetData>
    <row r="1" spans="1:12" s="127" customFormat="1" ht="19.5" x14ac:dyDescent="0.25">
      <c r="A1" s="121" t="s">
        <v>75</v>
      </c>
      <c r="B1" s="122" t="s">
        <v>28</v>
      </c>
      <c r="C1" s="122" t="s">
        <v>29</v>
      </c>
      <c r="D1" s="121" t="s">
        <v>76</v>
      </c>
      <c r="E1" s="123" t="s">
        <v>77</v>
      </c>
      <c r="F1" s="121" t="s">
        <v>99</v>
      </c>
      <c r="G1" s="124" t="s">
        <v>104</v>
      </c>
      <c r="H1" s="125" t="s">
        <v>109</v>
      </c>
      <c r="I1" s="126" t="s">
        <v>100</v>
      </c>
    </row>
    <row r="2" spans="1:12" x14ac:dyDescent="0.25">
      <c r="A2" s="85" t="s">
        <v>139</v>
      </c>
      <c r="B2" s="86"/>
      <c r="C2" s="86"/>
      <c r="D2" s="93"/>
      <c r="E2" s="112"/>
      <c r="F2" s="93"/>
      <c r="G2" s="119"/>
      <c r="H2" s="116" t="e">
        <f>IF(MOD(MID(VLOOKUP(LEFT(B2,1),身分驗證!A2:B27,2,0)&amp;RIGHT(B2,9),2,1)*9+MID(VLOOKUP(LEFT(B2,1),身分驗證!A2:B27,2,0)&amp;RIGHT(B2,9),3,1)*8+MID(VLOOKUP(LEFT(B2,1),身分驗證!A2:B27,2,0)&amp;RIGHT(B2,9),4,1)*7+MID(VLOOKUP(LEFT(B2,1),身分驗證!A2:B27,2,0)&amp;RIGHT(B2,9),5,1)*6+MID(VLOOKUP(LEFT(B2,1),身分驗證!A2:B27,2,0)&amp;RIGHT(B2,9),6,1)*5+MID(VLOOKUP(LEFT(B2,1),身分驗證!A2:B27,2,0)&amp;RIGHT(B2,9),7,1)*4+MID(VLOOKUP(LEFT(B2,1),身分驗證!A2:B27,2,0)&amp;RIGHT(B2,9),8,1)*3+MID(VLOOKUP(LEFT(B2,1),身分驗證!A2:B27,2,0)&amp;RIGHT(B2,9),9,1)*2+MID(VLOOKUP(LEFT(B2,1),身分驗證!A2:B27,2,0)&amp;RIGHT(B2,9),10,1)*1+LEFT(VLOOKUP(LEFT(B2,1),身分驗證!A2:B27,2,0)&amp;RIGHT(B2,9),1)+RIGHT(VLOOKUP(LEFT(B2,1),身分驗證!A2:B27,2,0)&amp;RIGHT(B2,9),1),10)=0,"正確","錯誤")</f>
        <v>#N/A</v>
      </c>
      <c r="I2" s="114" t="s">
        <v>143</v>
      </c>
      <c r="J2" s="115"/>
      <c r="K2" s="115"/>
      <c r="L2" s="115"/>
    </row>
    <row r="3" spans="1:12" x14ac:dyDescent="0.25">
      <c r="A3" s="85" t="s">
        <v>142</v>
      </c>
      <c r="B3" s="86"/>
      <c r="C3" s="86"/>
      <c r="D3" s="93"/>
      <c r="E3" s="112"/>
      <c r="F3" s="93"/>
      <c r="G3" s="119"/>
      <c r="H3" s="116" t="e">
        <f>IF(MOD(MID(VLOOKUP(LEFT(B3,1),身分驗證!A2:B27,2,0)&amp;RIGHT(B3,9),2,1)*9+MID(VLOOKUP(LEFT(B3,1),身分驗證!A2:B27,2,0)&amp;RIGHT(B3,9),3,1)*8+MID(VLOOKUP(LEFT(B3,1),身分驗證!A2:B27,2,0)&amp;RIGHT(B3,9),4,1)*7+MID(VLOOKUP(LEFT(B3,1),身分驗證!A2:B27,2,0)&amp;RIGHT(B3,9),5,1)*6+MID(VLOOKUP(LEFT(B3,1),身分驗證!A2:B27,2,0)&amp;RIGHT(B3,9),6,1)*5+MID(VLOOKUP(LEFT(B3,1),身分驗證!A2:B27,2,0)&amp;RIGHT(B3,9),7,1)*4+MID(VLOOKUP(LEFT(B3,1),身分驗證!A2:B27,2,0)&amp;RIGHT(B3,9),8,1)*3+MID(VLOOKUP(LEFT(B3,1),身分驗證!A2:B27,2,0)&amp;RIGHT(B3,9),9,1)*2+MID(VLOOKUP(LEFT(B3,1),身分驗證!A2:B27,2,0)&amp;RIGHT(B3,9),10,1)*1+LEFT(VLOOKUP(LEFT(B3,1),身分驗證!A2:B27,2,0)&amp;RIGHT(B3,9),1)+RIGHT(VLOOKUP(LEFT(B3,1),身分驗證!A2:B27,2,0)&amp;RIGHT(B3,9),1),10)=0,"正確","錯誤")</f>
        <v>#N/A</v>
      </c>
      <c r="I3" s="128" t="s">
        <v>144</v>
      </c>
      <c r="J3" s="115"/>
      <c r="K3" s="115"/>
      <c r="L3" s="115"/>
    </row>
    <row r="4" spans="1:12" x14ac:dyDescent="0.25">
      <c r="A4" s="85" t="s">
        <v>92</v>
      </c>
      <c r="B4" s="86"/>
      <c r="C4" s="86"/>
      <c r="D4" s="93"/>
      <c r="E4" s="112"/>
      <c r="F4" s="93"/>
      <c r="G4" s="119"/>
      <c r="H4" s="116" t="e">
        <f>IF(MOD(MID(VLOOKUP(LEFT(B4,1),身分驗證!A2:B27,2,0)&amp;RIGHT(B4,9),2,1)*9+MID(VLOOKUP(LEFT(B4,1),身分驗證!A2:B27,2,0)&amp;RIGHT(B4,9),3,1)*8+MID(VLOOKUP(LEFT(B4,1),身分驗證!A2:B27,2,0)&amp;RIGHT(B4,9),4,1)*7+MID(VLOOKUP(LEFT(B4,1),身分驗證!A2:B27,2,0)&amp;RIGHT(B4,9),5,1)*6+MID(VLOOKUP(LEFT(B4,1),身分驗證!A2:B27,2,0)&amp;RIGHT(B4,9),6,1)*5+MID(VLOOKUP(LEFT(B4,1),身分驗證!A2:B27,2,0)&amp;RIGHT(B4,9),7,1)*4+MID(VLOOKUP(LEFT(B4,1),身分驗證!A2:B27,2,0)&amp;RIGHT(B4,9),8,1)*3+MID(VLOOKUP(LEFT(B4,1),身分驗證!A2:B27,2,0)&amp;RIGHT(B4,9),9,1)*2+MID(VLOOKUP(LEFT(B4,1),身分驗證!A2:B27,2,0)&amp;RIGHT(B4,9),10,1)*1+LEFT(VLOOKUP(LEFT(B4,1),身分驗證!A2:B27,2,0)&amp;RIGHT(B4,9),1)+RIGHT(VLOOKUP(LEFT(B4,1),身分驗證!A2:B27,2,0)&amp;RIGHT(B4,9),1),10)=0,"正確","錯誤")</f>
        <v>#N/A</v>
      </c>
      <c r="I4" s="128" t="s">
        <v>145</v>
      </c>
    </row>
    <row r="5" spans="1:12" x14ac:dyDescent="0.25">
      <c r="A5" s="85" t="s">
        <v>92</v>
      </c>
      <c r="B5" s="86"/>
      <c r="C5" s="86"/>
      <c r="D5" s="93"/>
      <c r="E5" s="93"/>
      <c r="F5" s="93"/>
      <c r="G5" s="119"/>
      <c r="H5" s="116" t="e">
        <f>IF(MOD(MID(VLOOKUP(LEFT(B5,1),身分驗證!A2:B27,2,0)&amp;RIGHT(B5,9),2,1)*9+MID(VLOOKUP(LEFT(B5,1),身分驗證!A2:B27,2,0)&amp;RIGHT(B5,9),3,1)*8+MID(VLOOKUP(LEFT(B5,1),身分驗證!A2:B27,2,0)&amp;RIGHT(B5,9),4,1)*7+MID(VLOOKUP(LEFT(B5,1),身分驗證!A2:B27,2,0)&amp;RIGHT(B5,9),5,1)*6+MID(VLOOKUP(LEFT(B5,1),身分驗證!A2:B27,2,0)&amp;RIGHT(B5,9),6,1)*5+MID(VLOOKUP(LEFT(B5,1),身分驗證!A2:B27,2,0)&amp;RIGHT(B5,9),7,1)*4+MID(VLOOKUP(LEFT(B5,1),身分驗證!A2:B27,2,0)&amp;RIGHT(B5,9),8,1)*3+MID(VLOOKUP(LEFT(B5,1),身分驗證!A2:B27,2,0)&amp;RIGHT(B5,9),9,1)*2+MID(VLOOKUP(LEFT(B5,1),身分驗證!A2:B27,2,0)&amp;RIGHT(B5,9),10,1)*1+LEFT(VLOOKUP(LEFT(B5,1),身分驗證!A2:B27,2,0)&amp;RIGHT(B5,9),1)+RIGHT(VLOOKUP(LEFT(B5,1),身分驗證!A2:B27,2,0)&amp;RIGHT(B5,9),1),10)=0,"正確","錯誤")</f>
        <v>#N/A</v>
      </c>
      <c r="I5" s="128" t="s">
        <v>147</v>
      </c>
    </row>
    <row r="6" spans="1:12" x14ac:dyDescent="0.25">
      <c r="A6" s="85" t="s">
        <v>92</v>
      </c>
      <c r="B6" s="86"/>
      <c r="C6" s="112"/>
      <c r="D6" s="93"/>
      <c r="E6" s="112"/>
      <c r="F6" s="112"/>
      <c r="G6" s="119"/>
      <c r="H6" s="116" t="e">
        <f>IF(MOD(MID(VLOOKUP(LEFT(B6,1),身分驗證!A2:B27,2,0)&amp;RIGHT(B6,9),2,1)*9+MID(VLOOKUP(LEFT(B6,1),身分驗證!A2:B27,2,0)&amp;RIGHT(B6,9),3,1)*8+MID(VLOOKUP(LEFT(B6,1),身分驗證!A2:B27,2,0)&amp;RIGHT(B6,9),4,1)*7+MID(VLOOKUP(LEFT(B6,1),身分驗證!A2:B27,2,0)&amp;RIGHT(B6,9),5,1)*6+MID(VLOOKUP(LEFT(B6,1),身分驗證!A2:B27,2,0)&amp;RIGHT(B6,9),6,1)*5+MID(VLOOKUP(LEFT(B6,1),身分驗證!A2:B27,2,0)&amp;RIGHT(B6,9),7,1)*4+MID(VLOOKUP(LEFT(B6,1),身分驗證!A2:B27,2,0)&amp;RIGHT(B6,9),8,1)*3+MID(VLOOKUP(LEFT(B6,1),身分驗證!A2:B27,2,0)&amp;RIGHT(B6,9),9,1)*2+MID(VLOOKUP(LEFT(B6,1),身分驗證!A2:B27,2,0)&amp;RIGHT(B6,9),10,1)*1+LEFT(VLOOKUP(LEFT(B6,1),身分驗證!A2:B27,2,0)&amp;RIGHT(B6,9),1)+RIGHT(VLOOKUP(LEFT(B6,1),身分驗證!A2:B27,2,0)&amp;RIGHT(B6,9),1),10)=0,"正確","錯誤")</f>
        <v>#N/A</v>
      </c>
      <c r="I6" s="113"/>
    </row>
    <row r="7" spans="1:12" x14ac:dyDescent="0.25">
      <c r="A7" s="85" t="s">
        <v>92</v>
      </c>
      <c r="B7" s="86"/>
      <c r="C7" s="112"/>
      <c r="D7" s="93"/>
      <c r="E7" s="112"/>
      <c r="F7" s="112"/>
      <c r="G7" s="119"/>
      <c r="H7" s="116" t="e">
        <f>IF(MOD(MID(VLOOKUP(LEFT(B7,1),身分驗證!A2:B27,2,0)&amp;RIGHT(B7,9),2,1)*9+MID(VLOOKUP(LEFT(B7,1),身分驗證!A2:B27,2,0)&amp;RIGHT(B7,9),3,1)*8+MID(VLOOKUP(LEFT(B7,1),身分驗證!A2:B27,2,0)&amp;RIGHT(B7,9),4,1)*7+MID(VLOOKUP(LEFT(B7,1),身分驗證!A2:B27,2,0)&amp;RIGHT(B7,9),5,1)*6+MID(VLOOKUP(LEFT(B7,1),身分驗證!A2:B27,2,0)&amp;RIGHT(B7,9),6,1)*5+MID(VLOOKUP(LEFT(B7,1),身分驗證!A2:B27,2,0)&amp;RIGHT(B7,9),7,1)*4+MID(VLOOKUP(LEFT(B7,1),身分驗證!A2:B27,2,0)&amp;RIGHT(B7,9),8,1)*3+MID(VLOOKUP(LEFT(B7,1),身分驗證!A2:B27,2,0)&amp;RIGHT(B7,9),9,1)*2+MID(VLOOKUP(LEFT(B7,1),身分驗證!A2:B27,2,0)&amp;RIGHT(B7,9),10,1)*1+LEFT(VLOOKUP(LEFT(B7,1),身分驗證!A2:B27,2,0)&amp;RIGHT(B7,9),1)+RIGHT(VLOOKUP(LEFT(B7,1),身分驗證!A2:B27,2,0)&amp;RIGHT(B7,9),1),10)=0,"正確","錯誤")</f>
        <v>#N/A</v>
      </c>
      <c r="I7" s="113"/>
    </row>
    <row r="8" spans="1:12" x14ac:dyDescent="0.25">
      <c r="A8" s="85" t="s">
        <v>92</v>
      </c>
      <c r="B8" s="86"/>
      <c r="C8" s="112"/>
      <c r="D8" s="93"/>
      <c r="E8" s="112"/>
      <c r="F8" s="112"/>
      <c r="G8" s="119"/>
      <c r="H8" s="116" t="e">
        <f>IF(MOD(MID(VLOOKUP(LEFT(B8,1),身分驗證!A2:B27,2,0)&amp;RIGHT(B8,9),2,1)*9+MID(VLOOKUP(LEFT(B8,1),身分驗證!A2:B27,2,0)&amp;RIGHT(B8,9),3,1)*8+MID(VLOOKUP(LEFT(B8,1),身分驗證!A2:B27,2,0)&amp;RIGHT(B8,9),4,1)*7+MID(VLOOKUP(LEFT(B8,1),身分驗證!A2:B27,2,0)&amp;RIGHT(B8,9),5,1)*6+MID(VLOOKUP(LEFT(B8,1),身分驗證!A2:B27,2,0)&amp;RIGHT(B8,9),6,1)*5+MID(VLOOKUP(LEFT(B8,1),身分驗證!A2:B27,2,0)&amp;RIGHT(B8,9),7,1)*4+MID(VLOOKUP(LEFT(B8,1),身分驗證!A2:B27,2,0)&amp;RIGHT(B8,9),8,1)*3+MID(VLOOKUP(LEFT(B8,1),身分驗證!A2:B27,2,0)&amp;RIGHT(B8,9),9,1)*2+MID(VLOOKUP(LEFT(B8,1),身分驗證!A2:B27,2,0)&amp;RIGHT(B8,9),10,1)*1+LEFT(VLOOKUP(LEFT(B8,1),身分驗證!A2:B27,2,0)&amp;RIGHT(B8,9),1)+RIGHT(VLOOKUP(LEFT(B8,1),身分驗證!A2:B27,2,0)&amp;RIGHT(B8,9),1),10)=0,"正確","錯誤")</f>
        <v>#N/A</v>
      </c>
      <c r="I8" s="113"/>
    </row>
    <row r="9" spans="1:12" x14ac:dyDescent="0.25">
      <c r="A9" s="85" t="s">
        <v>92</v>
      </c>
      <c r="B9" s="86"/>
      <c r="C9" s="112"/>
      <c r="D9" s="93"/>
      <c r="E9" s="112"/>
      <c r="F9" s="112"/>
      <c r="G9" s="119"/>
      <c r="H9" s="116" t="e">
        <f>IF(MOD(MID(VLOOKUP(LEFT(B9,1),身分驗證!A2:B27,2,0)&amp;RIGHT(B9,9),2,1)*9+MID(VLOOKUP(LEFT(B9,1),身分驗證!A2:B27,2,0)&amp;RIGHT(B9,9),3,1)*8+MID(VLOOKUP(LEFT(B9,1),身分驗證!A2:B27,2,0)&amp;RIGHT(B9,9),4,1)*7+MID(VLOOKUP(LEFT(B9,1),身分驗證!A2:B27,2,0)&amp;RIGHT(B9,9),5,1)*6+MID(VLOOKUP(LEFT(B9,1),身分驗證!A2:B27,2,0)&amp;RIGHT(B9,9),6,1)*5+MID(VLOOKUP(LEFT(B9,1),身分驗證!A2:B27,2,0)&amp;RIGHT(B9,9),7,1)*4+MID(VLOOKUP(LEFT(B9,1),身分驗證!A2:B27,2,0)&amp;RIGHT(B9,9),8,1)*3+MID(VLOOKUP(LEFT(B9,1),身分驗證!A2:B27,2,0)&amp;RIGHT(B9,9),9,1)*2+MID(VLOOKUP(LEFT(B9,1),身分驗證!A2:B27,2,0)&amp;RIGHT(B9,9),10,1)*1+LEFT(VLOOKUP(LEFT(B9,1),身分驗證!A2:B27,2,0)&amp;RIGHT(B9,9),1)+RIGHT(VLOOKUP(LEFT(B9,1),身分驗證!A2:B27,2,0)&amp;RIGHT(B9,9),1),10)=0,"正確","錯誤")</f>
        <v>#N/A</v>
      </c>
      <c r="I9" s="113"/>
    </row>
    <row r="10" spans="1:12" x14ac:dyDescent="0.25">
      <c r="A10" s="85" t="s">
        <v>92</v>
      </c>
      <c r="B10" s="86"/>
      <c r="C10" s="112"/>
      <c r="D10" s="93"/>
      <c r="E10" s="112"/>
      <c r="F10" s="112"/>
      <c r="G10" s="119"/>
      <c r="H10" s="116" t="e">
        <f>IF(MOD(MID(VLOOKUP(LEFT(B10,1),身分驗證!A2:B27,2,0)&amp;RIGHT(B10,9),2,1)*9+MID(VLOOKUP(LEFT(B10,1),身分驗證!A2:B27,2,0)&amp;RIGHT(B10,9),3,1)*8+MID(VLOOKUP(LEFT(B10,1),身分驗證!A2:B27,2,0)&amp;RIGHT(B10,9),4,1)*7+MID(VLOOKUP(LEFT(B10,1),身分驗證!A2:B27,2,0)&amp;RIGHT(B10,9),5,1)*6+MID(VLOOKUP(LEFT(B10,1),身分驗證!A2:B27,2,0)&amp;RIGHT(B10,9),6,1)*5+MID(VLOOKUP(LEFT(B10,1),身分驗證!A2:B27,2,0)&amp;RIGHT(B10,9),7,1)*4+MID(VLOOKUP(LEFT(B10,1),身分驗證!A2:B27,2,0)&amp;RIGHT(B10,9),8,1)*3+MID(VLOOKUP(LEFT(B10,1),身分驗證!A2:B27,2,0)&amp;RIGHT(B10,9),9,1)*2+MID(VLOOKUP(LEFT(B10,1),身分驗證!A2:B27,2,0)&amp;RIGHT(B10,9),10,1)*1+LEFT(VLOOKUP(LEFT(B10,1),身分驗證!A2:B27,2,0)&amp;RIGHT(B10,9),1)+RIGHT(VLOOKUP(LEFT(B10,1),身分驗證!A2:B27,2,0)&amp;RIGHT(B10,9),1),10)=0,"正確","錯誤")</f>
        <v>#N/A</v>
      </c>
      <c r="I10" s="113"/>
    </row>
    <row r="11" spans="1:12" x14ac:dyDescent="0.25">
      <c r="A11" s="85" t="s">
        <v>92</v>
      </c>
      <c r="B11" s="86"/>
      <c r="C11" s="112"/>
      <c r="D11" s="93"/>
      <c r="E11" s="112"/>
      <c r="F11" s="112"/>
      <c r="G11" s="119"/>
      <c r="H11" s="117" t="e">
        <f>IF(MOD(MID(VLOOKUP(LEFT(B11,1),身分驗證!A2:B27,2,0)&amp;RIGHT(B11,9),2,1)*9+MID(VLOOKUP(LEFT(B11,1),身分驗證!A2:B27,2,0)&amp;RIGHT(B11,9),3,1)*8+MID(VLOOKUP(LEFT(B11,1),身分驗證!A2:B27,2,0)&amp;RIGHT(B11,9),4,1)*7+MID(VLOOKUP(LEFT(B11,1),身分驗證!A2:B27,2,0)&amp;RIGHT(B11,9),5,1)*6+MID(VLOOKUP(LEFT(B11,1),身分驗證!A2:B27,2,0)&amp;RIGHT(B11,9),6,1)*5+MID(VLOOKUP(LEFT(B11,1),身分驗證!A2:B27,2,0)&amp;RIGHT(B11,9),7,1)*4+MID(VLOOKUP(LEFT(B11,1),身分驗證!A2:B27,2,0)&amp;RIGHT(B11,9),8,1)*3+MID(VLOOKUP(LEFT(B11,1),身分驗證!A2:B27,2,0)&amp;RIGHT(B11,9),9,1)*2+MID(VLOOKUP(LEFT(B11,1),身分驗證!A2:B27,2,0)&amp;RIGHT(B11,9),10,1)*1+LEFT(VLOOKUP(LEFT(B11,1),身分驗證!A2:B27,2,0)&amp;RIGHT(B11,9),1)+RIGHT(VLOOKUP(LEFT(B11,1),身分驗證!A2:B27,2,0)&amp;RIGHT(B11,9),1),10)=0,"正確","錯誤")</f>
        <v>#N/A</v>
      </c>
      <c r="I11" s="113"/>
    </row>
    <row r="12" spans="1:12" x14ac:dyDescent="0.25">
      <c r="A12" s="85" t="s">
        <v>92</v>
      </c>
      <c r="B12" s="86"/>
      <c r="C12" s="112"/>
      <c r="D12" s="93"/>
      <c r="E12" s="112"/>
      <c r="F12" s="112"/>
      <c r="G12" s="119"/>
      <c r="H12" s="117" t="e">
        <f>IF(MOD(MID(VLOOKUP(LEFT(B12,1),身分驗證!A2:B27,2,0)&amp;RIGHT(B12,9),2,1)*9+MID(VLOOKUP(LEFT(B12,1),身分驗證!A2:B27,2,0)&amp;RIGHT(B12,9),3,1)*8+MID(VLOOKUP(LEFT(B12,1),身分驗證!A2:B27,2,0)&amp;RIGHT(B12,9),4,1)*7+MID(VLOOKUP(LEFT(B12,1),身分驗證!A2:B27,2,0)&amp;RIGHT(B12,9),5,1)*6+MID(VLOOKUP(LEFT(B12,1),身分驗證!A2:B27,2,0)&amp;RIGHT(B12,9),6,1)*5+MID(VLOOKUP(LEFT(B12,1),身分驗證!A2:B27,2,0)&amp;RIGHT(B12,9),7,1)*4+MID(VLOOKUP(LEFT(B12,1),身分驗證!A2:B27,2,0)&amp;RIGHT(B12,9),8,1)*3+MID(VLOOKUP(LEFT(B12,1),身分驗證!A2:B27,2,0)&amp;RIGHT(B12,9),9,1)*2+MID(VLOOKUP(LEFT(B12,1),身分驗證!A2:B27,2,0)&amp;RIGHT(B12,9),10,1)*1+LEFT(VLOOKUP(LEFT(B12,1),身分驗證!A2:B27,2,0)&amp;RIGHT(B12,9),1)+RIGHT(VLOOKUP(LEFT(B12,1),身分驗證!A2:B27,2,0)&amp;RIGHT(B12,9),1),10)=0,"正確","錯誤")</f>
        <v>#N/A</v>
      </c>
      <c r="I12" s="113"/>
    </row>
    <row r="13" spans="1:12" x14ac:dyDescent="0.25">
      <c r="A13" s="85" t="s">
        <v>92</v>
      </c>
      <c r="B13" s="86"/>
      <c r="C13" s="112"/>
      <c r="D13" s="93"/>
      <c r="E13" s="112"/>
      <c r="F13" s="112"/>
      <c r="G13" s="119"/>
      <c r="H13" s="117" t="e">
        <f>IF(MOD(MID(VLOOKUP(LEFT(B13,1),身分驗證!A2:B27,2,0)&amp;RIGHT(B13,9),2,1)*9+MID(VLOOKUP(LEFT(B13,1),身分驗證!A2:B27,2,0)&amp;RIGHT(B13,9),3,1)*8+MID(VLOOKUP(LEFT(B13,1),身分驗證!A2:B27,2,0)&amp;RIGHT(B13,9),4,1)*7+MID(VLOOKUP(LEFT(B13,1),身分驗證!A2:B27,2,0)&amp;RIGHT(B13,9),5,1)*6+MID(VLOOKUP(LEFT(B13,1),身分驗證!A2:B27,2,0)&amp;RIGHT(B13,9),6,1)*5+MID(VLOOKUP(LEFT(B13,1),身分驗證!A2:B27,2,0)&amp;RIGHT(B13,9),7,1)*4+MID(VLOOKUP(LEFT(B13,1),身分驗證!A2:B27,2,0)&amp;RIGHT(B13,9),8,1)*3+MID(VLOOKUP(LEFT(B13,1),身分驗證!A2:B27,2,0)&amp;RIGHT(B13,9),9,1)*2+MID(VLOOKUP(LEFT(B13,1),身分驗證!A2:B27,2,0)&amp;RIGHT(B13,9),10,1)*1+LEFT(VLOOKUP(LEFT(B13,1),身分驗證!A2:B27,2,0)&amp;RIGHT(B13,9),1)+RIGHT(VLOOKUP(LEFT(B13,1),身分驗證!A2:B27,2,0)&amp;RIGHT(B13,9),1),10)=0,"正確","錯誤")</f>
        <v>#N/A</v>
      </c>
      <c r="I13" s="113"/>
    </row>
    <row r="14" spans="1:12" x14ac:dyDescent="0.25">
      <c r="A14" s="85" t="s">
        <v>92</v>
      </c>
      <c r="B14" s="86"/>
      <c r="C14" s="112"/>
      <c r="D14" s="93"/>
      <c r="E14" s="112"/>
      <c r="F14" s="112"/>
      <c r="G14" s="119"/>
      <c r="H14" s="117" t="e">
        <f>IF(MOD(MID(VLOOKUP(LEFT(B14,1),身分驗證!A2:B27,2,0)&amp;RIGHT(B14,9),2,1)*9+MID(VLOOKUP(LEFT(B14,1),身分驗證!A2:B27,2,0)&amp;RIGHT(B14,9),3,1)*8+MID(VLOOKUP(LEFT(B14,1),身分驗證!A2:B27,2,0)&amp;RIGHT(B14,9),4,1)*7+MID(VLOOKUP(LEFT(B14,1),身分驗證!A2:B27,2,0)&amp;RIGHT(B14,9),5,1)*6+MID(VLOOKUP(LEFT(B14,1),身分驗證!A2:B27,2,0)&amp;RIGHT(B14,9),6,1)*5+MID(VLOOKUP(LEFT(B14,1),身分驗證!A2:B27,2,0)&amp;RIGHT(B14,9),7,1)*4+MID(VLOOKUP(LEFT(B14,1),身分驗證!A2:B27,2,0)&amp;RIGHT(B14,9),8,1)*3+MID(VLOOKUP(LEFT(B14,1),身分驗證!A2:B27,2,0)&amp;RIGHT(B14,9),9,1)*2+MID(VLOOKUP(LEFT(B14,1),身分驗證!A2:B27,2,0)&amp;RIGHT(B14,9),10,1)*1+LEFT(VLOOKUP(LEFT(B14,1),身分驗證!A2:B27,2,0)&amp;RIGHT(B14,9),1)+RIGHT(VLOOKUP(LEFT(B14,1),身分驗證!A2:B27,2,0)&amp;RIGHT(B14,9),1),10)=0,"正確","錯誤")</f>
        <v>#N/A</v>
      </c>
      <c r="I14" s="113"/>
    </row>
    <row r="15" spans="1:12" x14ac:dyDescent="0.25">
      <c r="A15" s="85" t="s">
        <v>92</v>
      </c>
      <c r="B15" s="86"/>
      <c r="C15" s="112"/>
      <c r="D15" s="93"/>
      <c r="E15" s="112"/>
      <c r="F15" s="112"/>
      <c r="G15" s="119"/>
      <c r="H15" s="117" t="e">
        <f>IF(MOD(MID(VLOOKUP(LEFT(B15,1),身分驗證!A2:B27,2,0)&amp;RIGHT(B15,9),2,1)*9+MID(VLOOKUP(LEFT(B15,1),身分驗證!A2:B27,2,0)&amp;RIGHT(B15,9),3,1)*8+MID(VLOOKUP(LEFT(B15,1),身分驗證!A2:B27,2,0)&amp;RIGHT(B15,9),4,1)*7+MID(VLOOKUP(LEFT(B15,1),身分驗證!A2:B27,2,0)&amp;RIGHT(B15,9),5,1)*6+MID(VLOOKUP(LEFT(B15,1),身分驗證!A2:B27,2,0)&amp;RIGHT(B15,9),6,1)*5+MID(VLOOKUP(LEFT(B15,1),身分驗證!A2:B27,2,0)&amp;RIGHT(B15,9),7,1)*4+MID(VLOOKUP(LEFT(B15,1),身分驗證!A2:B27,2,0)&amp;RIGHT(B15,9),8,1)*3+MID(VLOOKUP(LEFT(B15,1),身分驗證!A2:B27,2,0)&amp;RIGHT(B15,9),9,1)*2+MID(VLOOKUP(LEFT(B15,1),身分驗證!A2:B27,2,0)&amp;RIGHT(B15,9),10,1)*1+LEFT(VLOOKUP(LEFT(B15,1),身分驗證!A2:B27,2,0)&amp;RIGHT(B15,9),1)+RIGHT(VLOOKUP(LEFT(B15,1),身分驗證!A2:B27,2,0)&amp;RIGHT(B15,9),1),10)=0,"正確","錯誤")</f>
        <v>#N/A</v>
      </c>
      <c r="I15" s="113"/>
    </row>
    <row r="16" spans="1:12" x14ac:dyDescent="0.25">
      <c r="A16" s="85" t="s">
        <v>92</v>
      </c>
      <c r="B16" s="86"/>
      <c r="C16" s="112"/>
      <c r="D16" s="93"/>
      <c r="E16" s="112"/>
      <c r="F16" s="112"/>
      <c r="G16" s="119"/>
      <c r="H16" s="117" t="e">
        <f>IF(MOD(MID(VLOOKUP(LEFT(B16,1),身分驗證!A2:B27,2,0)&amp;RIGHT(B16,9),2,1)*9+MID(VLOOKUP(LEFT(B16,1),身分驗證!A2:B27,2,0)&amp;RIGHT(B16,9),3,1)*8+MID(VLOOKUP(LEFT(B16,1),身分驗證!A2:B27,2,0)&amp;RIGHT(B16,9),4,1)*7+MID(VLOOKUP(LEFT(B16,1),身分驗證!A2:B27,2,0)&amp;RIGHT(B16,9),5,1)*6+MID(VLOOKUP(LEFT(B16,1),身分驗證!A2:B27,2,0)&amp;RIGHT(B16,9),6,1)*5+MID(VLOOKUP(LEFT(B16,1),身分驗證!A2:B27,2,0)&amp;RIGHT(B16,9),7,1)*4+MID(VLOOKUP(LEFT(B16,1),身分驗證!A2:B27,2,0)&amp;RIGHT(B16,9),8,1)*3+MID(VLOOKUP(LEFT(B16,1),身分驗證!A2:B27,2,0)&amp;RIGHT(B16,9),9,1)*2+MID(VLOOKUP(LEFT(B16,1),身分驗證!A2:B27,2,0)&amp;RIGHT(B16,9),10,1)*1+LEFT(VLOOKUP(LEFT(B16,1),身分驗證!A2:B27,2,0)&amp;RIGHT(B16,9),1)+RIGHT(VLOOKUP(LEFT(B16,1),身分驗證!A2:B27,2,0)&amp;RIGHT(B16,9),1),10)=0,"正確","錯誤")</f>
        <v>#N/A</v>
      </c>
      <c r="I16" s="113"/>
    </row>
    <row r="17" spans="1:9" x14ac:dyDescent="0.25">
      <c r="A17" s="85" t="s">
        <v>92</v>
      </c>
      <c r="B17" s="86"/>
      <c r="C17" s="112"/>
      <c r="D17" s="93"/>
      <c r="E17" s="112"/>
      <c r="F17" s="112"/>
      <c r="G17" s="119"/>
      <c r="H17" s="117" t="e">
        <f>IF(MOD(MID(VLOOKUP(LEFT(B17,1),身分驗證!A2:B27,2,0)&amp;RIGHT(B17,9),2,1)*9+MID(VLOOKUP(LEFT(B17,1),身分驗證!A2:B27,2,0)&amp;RIGHT(B17,9),3,1)*8+MID(VLOOKUP(LEFT(B17,1),身分驗證!A2:B27,2,0)&amp;RIGHT(B17,9),4,1)*7+MID(VLOOKUP(LEFT(B17,1),身分驗證!A2:B27,2,0)&amp;RIGHT(B17,9),5,1)*6+MID(VLOOKUP(LEFT(B17,1),身分驗證!A2:B27,2,0)&amp;RIGHT(B17,9),6,1)*5+MID(VLOOKUP(LEFT(B17,1),身分驗證!A2:B27,2,0)&amp;RIGHT(B17,9),7,1)*4+MID(VLOOKUP(LEFT(B17,1),身分驗證!A2:B27,2,0)&amp;RIGHT(B17,9),8,1)*3+MID(VLOOKUP(LEFT(B17,1),身分驗證!A2:B27,2,0)&amp;RIGHT(B17,9),9,1)*2+MID(VLOOKUP(LEFT(B17,1),身分驗證!A2:B27,2,0)&amp;RIGHT(B17,9),10,1)*1+LEFT(VLOOKUP(LEFT(B17,1),身分驗證!A2:B27,2,0)&amp;RIGHT(B17,9),1)+RIGHT(VLOOKUP(LEFT(B17,1),身分驗證!A2:B27,2,0)&amp;RIGHT(B17,9),1),10)=0,"正確","錯誤")</f>
        <v>#N/A</v>
      </c>
      <c r="I17" s="113"/>
    </row>
    <row r="18" spans="1:9" x14ac:dyDescent="0.25">
      <c r="A18" s="85" t="s">
        <v>92</v>
      </c>
      <c r="B18" s="86"/>
      <c r="C18" s="112"/>
      <c r="D18" s="93"/>
      <c r="E18" s="112"/>
      <c r="F18" s="112"/>
      <c r="G18" s="119"/>
      <c r="H18" s="117" t="e">
        <f>IF(MOD(MID(VLOOKUP(LEFT(B18,1),身分驗證!A2:B27,2,0)&amp;RIGHT(B18,9),2,1)*9+MID(VLOOKUP(LEFT(B18,1),身分驗證!A2:B27,2,0)&amp;RIGHT(B18,9),3,1)*8+MID(VLOOKUP(LEFT(B18,1),身分驗證!A2:B27,2,0)&amp;RIGHT(B18,9),4,1)*7+MID(VLOOKUP(LEFT(B18,1),身分驗證!A2:B27,2,0)&amp;RIGHT(B18,9),5,1)*6+MID(VLOOKUP(LEFT(B18,1),身分驗證!A2:B27,2,0)&amp;RIGHT(B18,9),6,1)*5+MID(VLOOKUP(LEFT(B18,1),身分驗證!A2:B27,2,0)&amp;RIGHT(B18,9),7,1)*4+MID(VLOOKUP(LEFT(B18,1),身分驗證!A2:B27,2,0)&amp;RIGHT(B18,9),8,1)*3+MID(VLOOKUP(LEFT(B18,1),身分驗證!A2:B27,2,0)&amp;RIGHT(B18,9),9,1)*2+MID(VLOOKUP(LEFT(B18,1),身分驗證!A2:B27,2,0)&amp;RIGHT(B18,9),10,1)*1+LEFT(VLOOKUP(LEFT(B18,1),身分驗證!A2:B27,2,0)&amp;RIGHT(B18,9),1)+RIGHT(VLOOKUP(LEFT(B18,1),身分驗證!A2:B27,2,0)&amp;RIGHT(B18,9),1),10)=0,"正確","錯誤")</f>
        <v>#N/A</v>
      </c>
      <c r="I18" s="113"/>
    </row>
    <row r="19" spans="1:9" x14ac:dyDescent="0.25">
      <c r="A19" s="85" t="s">
        <v>92</v>
      </c>
      <c r="B19" s="86"/>
      <c r="C19" s="112"/>
      <c r="D19" s="93"/>
      <c r="E19" s="112"/>
      <c r="F19" s="112"/>
      <c r="G19" s="119"/>
      <c r="H19" s="117" t="e">
        <f>IF(MOD(MID(VLOOKUP(LEFT(B19,1),身分驗證!A2:B27,2,0)&amp;RIGHT(B19,9),2,1)*9+MID(VLOOKUP(LEFT(B19,1),身分驗證!A2:B27,2,0)&amp;RIGHT(B19,9),3,1)*8+MID(VLOOKUP(LEFT(B19,1),身分驗證!A2:B27,2,0)&amp;RIGHT(B19,9),4,1)*7+MID(VLOOKUP(LEFT(B19,1),身分驗證!A2:B27,2,0)&amp;RIGHT(B19,9),5,1)*6+MID(VLOOKUP(LEFT(B19,1),身分驗證!A2:B27,2,0)&amp;RIGHT(B19,9),6,1)*5+MID(VLOOKUP(LEFT(B19,1),身分驗證!A2:B27,2,0)&amp;RIGHT(B19,9),7,1)*4+MID(VLOOKUP(LEFT(B19,1),身分驗證!A2:B27,2,0)&amp;RIGHT(B19,9),8,1)*3+MID(VLOOKUP(LEFT(B19,1),身分驗證!A2:B27,2,0)&amp;RIGHT(B19,9),9,1)*2+MID(VLOOKUP(LEFT(B19,1),身分驗證!A2:B27,2,0)&amp;RIGHT(B19,9),10,1)*1+LEFT(VLOOKUP(LEFT(B19,1),身分驗證!A2:B27,2,0)&amp;RIGHT(B19,9),1)+RIGHT(VLOOKUP(LEFT(B19,1),身分驗證!A2:B27,2,0)&amp;RIGHT(B19,9),1),10)=0,"正確","錯誤")</f>
        <v>#N/A</v>
      </c>
      <c r="I19" s="113"/>
    </row>
    <row r="20" spans="1:9" x14ac:dyDescent="0.25">
      <c r="A20" s="85" t="s">
        <v>92</v>
      </c>
      <c r="B20" s="86"/>
      <c r="C20" s="112"/>
      <c r="D20" s="93"/>
      <c r="E20" s="112"/>
      <c r="F20" s="112"/>
      <c r="G20" s="119"/>
      <c r="H20" s="117" t="e">
        <f>IF(MOD(MID(VLOOKUP(LEFT(B20,1),身分驗證!A2:B27,2,0)&amp;RIGHT(B20,9),2,1)*9+MID(VLOOKUP(LEFT(B20,1),身分驗證!A2:B27,2,0)&amp;RIGHT(B20,9),3,1)*8+MID(VLOOKUP(LEFT(B20,1),身分驗證!A2:B27,2,0)&amp;RIGHT(B20,9),4,1)*7+MID(VLOOKUP(LEFT(B20,1),身分驗證!A2:B27,2,0)&amp;RIGHT(B20,9),5,1)*6+MID(VLOOKUP(LEFT(B20,1),身分驗證!A2:B27,2,0)&amp;RIGHT(B20,9),6,1)*5+MID(VLOOKUP(LEFT(B20,1),身分驗證!A2:B27,2,0)&amp;RIGHT(B20,9),7,1)*4+MID(VLOOKUP(LEFT(B20,1),身分驗證!A2:B27,2,0)&amp;RIGHT(B20,9),8,1)*3+MID(VLOOKUP(LEFT(B20,1),身分驗證!A2:B27,2,0)&amp;RIGHT(B20,9),9,1)*2+MID(VLOOKUP(LEFT(B20,1),身分驗證!A2:B27,2,0)&amp;RIGHT(B20,9),10,1)*1+LEFT(VLOOKUP(LEFT(B20,1),身分驗證!A2:B27,2,0)&amp;RIGHT(B20,9),1)+RIGHT(VLOOKUP(LEFT(B20,1),身分驗證!A2:B27,2,0)&amp;RIGHT(B20,9),1),10)=0,"正確","錯誤")</f>
        <v>#N/A</v>
      </c>
      <c r="I20" s="113"/>
    </row>
    <row r="21" spans="1:9" x14ac:dyDescent="0.25">
      <c r="A21" s="85" t="s">
        <v>92</v>
      </c>
      <c r="B21" s="86"/>
      <c r="C21" s="112"/>
      <c r="D21" s="93"/>
      <c r="E21" s="112"/>
      <c r="F21" s="112"/>
      <c r="G21" s="119"/>
      <c r="H21" s="117" t="e">
        <f>IF(MOD(MID(VLOOKUP(LEFT(B21,1),身分驗證!A2:B27,2,0)&amp;RIGHT(B21,9),2,1)*9+MID(VLOOKUP(LEFT(B21,1),身分驗證!A2:B27,2,0)&amp;RIGHT(B21,9),3,1)*8+MID(VLOOKUP(LEFT(B21,1),身分驗證!A2:B27,2,0)&amp;RIGHT(B21,9),4,1)*7+MID(VLOOKUP(LEFT(B21,1),身分驗證!A2:B27,2,0)&amp;RIGHT(B21,9),5,1)*6+MID(VLOOKUP(LEFT(B21,1),身分驗證!A2:B27,2,0)&amp;RIGHT(B21,9),6,1)*5+MID(VLOOKUP(LEFT(B21,1),身分驗證!A2:B27,2,0)&amp;RIGHT(B21,9),7,1)*4+MID(VLOOKUP(LEFT(B21,1),身分驗證!A2:B27,2,0)&amp;RIGHT(B21,9),8,1)*3+MID(VLOOKUP(LEFT(B21,1),身分驗證!A2:B27,2,0)&amp;RIGHT(B21,9),9,1)*2+MID(VLOOKUP(LEFT(B21,1),身分驗證!A2:B27,2,0)&amp;RIGHT(B21,9),10,1)*1+LEFT(VLOOKUP(LEFT(B21,1),身分驗證!A2:B27,2,0)&amp;RIGHT(B21,9),1)+RIGHT(VLOOKUP(LEFT(B21,1),身分驗證!A2:B27,2,0)&amp;RIGHT(B21,9),1),10)=0,"正確","錯誤")</f>
        <v>#N/A</v>
      </c>
      <c r="I21" s="113"/>
    </row>
    <row r="22" spans="1:9" x14ac:dyDescent="0.25">
      <c r="A22" s="85" t="s">
        <v>92</v>
      </c>
      <c r="B22" s="86"/>
      <c r="C22" s="112"/>
      <c r="D22" s="93"/>
      <c r="E22" s="112"/>
      <c r="F22" s="112"/>
      <c r="G22" s="119"/>
      <c r="H22" s="117" t="e">
        <f>IF(MOD(MID(VLOOKUP(LEFT(B22,1),身分驗證!A2:B27,2,0)&amp;RIGHT(B22,9),2,1)*9+MID(VLOOKUP(LEFT(B22,1),身分驗證!A2:B27,2,0)&amp;RIGHT(B22,9),3,1)*8+MID(VLOOKUP(LEFT(B22,1),身分驗證!A2:B27,2,0)&amp;RIGHT(B22,9),4,1)*7+MID(VLOOKUP(LEFT(B22,1),身分驗證!A2:B27,2,0)&amp;RIGHT(B22,9),5,1)*6+MID(VLOOKUP(LEFT(B22,1),身分驗證!A2:B27,2,0)&amp;RIGHT(B22,9),6,1)*5+MID(VLOOKUP(LEFT(B22,1),身分驗證!A2:B27,2,0)&amp;RIGHT(B22,9),7,1)*4+MID(VLOOKUP(LEFT(B22,1),身分驗證!A2:B27,2,0)&amp;RIGHT(B22,9),8,1)*3+MID(VLOOKUP(LEFT(B22,1),身分驗證!A2:B27,2,0)&amp;RIGHT(B22,9),9,1)*2+MID(VLOOKUP(LEFT(B22,1),身分驗證!A2:B27,2,0)&amp;RIGHT(B22,9),10,1)*1+LEFT(VLOOKUP(LEFT(B22,1),身分驗證!A2:B27,2,0)&amp;RIGHT(B22,9),1)+RIGHT(VLOOKUP(LEFT(B22,1),身分驗證!A2:B27,2,0)&amp;RIGHT(B22,9),1),10)=0,"正確","錯誤")</f>
        <v>#N/A</v>
      </c>
      <c r="I22" s="113"/>
    </row>
    <row r="23" spans="1:9" x14ac:dyDescent="0.25">
      <c r="A23" s="85" t="s">
        <v>92</v>
      </c>
      <c r="B23" s="86"/>
      <c r="C23" s="112"/>
      <c r="D23" s="93"/>
      <c r="E23" s="112"/>
      <c r="F23" s="112"/>
      <c r="G23" s="119"/>
      <c r="H23" s="117" t="e">
        <f>IF(MOD(MID(VLOOKUP(LEFT(B23,1),身分驗證!A2:B27,2,0)&amp;RIGHT(B23,9),2,1)*9+MID(VLOOKUP(LEFT(B23,1),身分驗證!A2:B27,2,0)&amp;RIGHT(B23,9),3,1)*8+MID(VLOOKUP(LEFT(B23,1),身分驗證!A2:B27,2,0)&amp;RIGHT(B23,9),4,1)*7+MID(VLOOKUP(LEFT(B23,1),身分驗證!A2:B27,2,0)&amp;RIGHT(B23,9),5,1)*6+MID(VLOOKUP(LEFT(B23,1),身分驗證!A2:B27,2,0)&amp;RIGHT(B23,9),6,1)*5+MID(VLOOKUP(LEFT(B23,1),身分驗證!A2:B27,2,0)&amp;RIGHT(B23,9),7,1)*4+MID(VLOOKUP(LEFT(B23,1),身分驗證!A2:B27,2,0)&amp;RIGHT(B23,9),8,1)*3+MID(VLOOKUP(LEFT(B23,1),身分驗證!A2:B27,2,0)&amp;RIGHT(B23,9),9,1)*2+MID(VLOOKUP(LEFT(B23,1),身分驗證!A2:B27,2,0)&amp;RIGHT(B23,9),10,1)*1+LEFT(VLOOKUP(LEFT(B23,1),身分驗證!A2:B27,2,0)&amp;RIGHT(B23,9),1)+RIGHT(VLOOKUP(LEFT(B23,1),身分驗證!A2:B27,2,0)&amp;RIGHT(B23,9),1),10)=0,"正確","錯誤")</f>
        <v>#N/A</v>
      </c>
      <c r="I23" s="113"/>
    </row>
    <row r="24" spans="1:9" x14ac:dyDescent="0.25">
      <c r="A24" s="85" t="s">
        <v>92</v>
      </c>
      <c r="B24" s="86"/>
      <c r="C24" s="112"/>
      <c r="D24" s="93"/>
      <c r="E24" s="112"/>
      <c r="F24" s="112"/>
      <c r="G24" s="119"/>
      <c r="H24" s="117" t="e">
        <f>IF(MOD(MID(VLOOKUP(LEFT(B24,1),身分驗證!A2:B27,2,0)&amp;RIGHT(B24,9),2,1)*9+MID(VLOOKUP(LEFT(B24,1),身分驗證!A2:B27,2,0)&amp;RIGHT(B24,9),3,1)*8+MID(VLOOKUP(LEFT(B24,1),身分驗證!A2:B27,2,0)&amp;RIGHT(B24,9),4,1)*7+MID(VLOOKUP(LEFT(B24,1),身分驗證!A2:B27,2,0)&amp;RIGHT(B24,9),5,1)*6+MID(VLOOKUP(LEFT(B24,1),身分驗證!A2:B27,2,0)&amp;RIGHT(B24,9),6,1)*5+MID(VLOOKUP(LEFT(B24,1),身分驗證!A2:B27,2,0)&amp;RIGHT(B24,9),7,1)*4+MID(VLOOKUP(LEFT(B24,1),身分驗證!A2:B27,2,0)&amp;RIGHT(B24,9),8,1)*3+MID(VLOOKUP(LEFT(B24,1),身分驗證!A2:B27,2,0)&amp;RIGHT(B24,9),9,1)*2+MID(VLOOKUP(LEFT(B24,1),身分驗證!A2:B27,2,0)&amp;RIGHT(B24,9),10,1)*1+LEFT(VLOOKUP(LEFT(B24,1),身分驗證!A2:B27,2,0)&amp;RIGHT(B24,9),1)+RIGHT(VLOOKUP(LEFT(B24,1),身分驗證!A2:B27,2,0)&amp;RIGHT(B24,9),1),10)=0,"正確","錯誤")</f>
        <v>#N/A</v>
      </c>
      <c r="I24" s="113"/>
    </row>
    <row r="25" spans="1:9" x14ac:dyDescent="0.25">
      <c r="A25" s="85" t="s">
        <v>92</v>
      </c>
      <c r="B25" s="86"/>
      <c r="C25" s="112"/>
      <c r="D25" s="93"/>
      <c r="E25" s="112"/>
      <c r="F25" s="112"/>
      <c r="G25" s="119"/>
      <c r="H25" s="117" t="e">
        <f>IF(MOD(MID(VLOOKUP(LEFT(B25,1),身分驗證!A2:B27,2,0)&amp;RIGHT(B25,9),2,1)*9+MID(VLOOKUP(LEFT(B25,1),身分驗證!A2:B27,2,0)&amp;RIGHT(B25,9),3,1)*8+MID(VLOOKUP(LEFT(B25,1),身分驗證!A2:B27,2,0)&amp;RIGHT(B25,9),4,1)*7+MID(VLOOKUP(LEFT(B25,1),身分驗證!A2:B27,2,0)&amp;RIGHT(B25,9),5,1)*6+MID(VLOOKUP(LEFT(B25,1),身分驗證!A2:B27,2,0)&amp;RIGHT(B25,9),6,1)*5+MID(VLOOKUP(LEFT(B25,1),身分驗證!A2:B27,2,0)&amp;RIGHT(B25,9),7,1)*4+MID(VLOOKUP(LEFT(B25,1),身分驗證!A2:B27,2,0)&amp;RIGHT(B25,9),8,1)*3+MID(VLOOKUP(LEFT(B25,1),身分驗證!A2:B27,2,0)&amp;RIGHT(B25,9),9,1)*2+MID(VLOOKUP(LEFT(B25,1),身分驗證!A2:B27,2,0)&amp;RIGHT(B25,9),10,1)*1+LEFT(VLOOKUP(LEFT(B25,1),身分驗證!A2:B27,2,0)&amp;RIGHT(B25,9),1)+RIGHT(VLOOKUP(LEFT(B25,1),身分驗證!A2:B27,2,0)&amp;RIGHT(B25,9),1),10)=0,"正確","錯誤")</f>
        <v>#N/A</v>
      </c>
      <c r="I25" s="113"/>
    </row>
    <row r="26" spans="1:9" x14ac:dyDescent="0.25">
      <c r="A26" s="85" t="s">
        <v>92</v>
      </c>
      <c r="B26" s="86"/>
      <c r="C26" s="112"/>
      <c r="D26" s="93"/>
      <c r="E26" s="112"/>
      <c r="F26" s="112"/>
      <c r="G26" s="119"/>
      <c r="H26" s="117" t="e">
        <f>IF(MOD(MID(VLOOKUP(LEFT(B26,1),身分驗證!A2:B27,2,0)&amp;RIGHT(B26,9),2,1)*9+MID(VLOOKUP(LEFT(B26,1),身分驗證!A2:B27,2,0)&amp;RIGHT(B26,9),3,1)*8+MID(VLOOKUP(LEFT(B26,1),身分驗證!A2:B27,2,0)&amp;RIGHT(B26,9),4,1)*7+MID(VLOOKUP(LEFT(B26,1),身分驗證!A2:B27,2,0)&amp;RIGHT(B26,9),5,1)*6+MID(VLOOKUP(LEFT(B26,1),身分驗證!A2:B27,2,0)&amp;RIGHT(B26,9),6,1)*5+MID(VLOOKUP(LEFT(B26,1),身分驗證!A2:B27,2,0)&amp;RIGHT(B26,9),7,1)*4+MID(VLOOKUP(LEFT(B26,1),身分驗證!A2:B27,2,0)&amp;RIGHT(B26,9),8,1)*3+MID(VLOOKUP(LEFT(B26,1),身分驗證!A2:B27,2,0)&amp;RIGHT(B26,9),9,1)*2+MID(VLOOKUP(LEFT(B26,1),身分驗證!A2:B27,2,0)&amp;RIGHT(B26,9),10,1)*1+LEFT(VLOOKUP(LEFT(B26,1),身分驗證!A2:B27,2,0)&amp;RIGHT(B26,9),1)+RIGHT(VLOOKUP(LEFT(B26,1),身分驗證!A2:B27,2,0)&amp;RIGHT(B26,9),1),10)=0,"正確","錯誤")</f>
        <v>#N/A</v>
      </c>
      <c r="I26" s="113"/>
    </row>
    <row r="27" spans="1:9" x14ac:dyDescent="0.25">
      <c r="A27" s="85" t="s">
        <v>92</v>
      </c>
      <c r="B27" s="86"/>
      <c r="C27" s="112"/>
      <c r="D27" s="93"/>
      <c r="E27" s="112"/>
      <c r="F27" s="112"/>
      <c r="G27" s="119"/>
      <c r="H27" s="117" t="e">
        <f>IF(MOD(MID(VLOOKUP(LEFT(B27,1),身分驗證!A2:B27,2,0)&amp;RIGHT(B27,9),2,1)*9+MID(VLOOKUP(LEFT(B27,1),身分驗證!A2:B27,2,0)&amp;RIGHT(B27,9),3,1)*8+MID(VLOOKUP(LEFT(B27,1),身分驗證!A2:B27,2,0)&amp;RIGHT(B27,9),4,1)*7+MID(VLOOKUP(LEFT(B27,1),身分驗證!A2:B27,2,0)&amp;RIGHT(B27,9),5,1)*6+MID(VLOOKUP(LEFT(B27,1),身分驗證!A2:B27,2,0)&amp;RIGHT(B27,9),6,1)*5+MID(VLOOKUP(LEFT(B27,1),身分驗證!A2:B27,2,0)&amp;RIGHT(B27,9),7,1)*4+MID(VLOOKUP(LEFT(B27,1),身分驗證!A2:B27,2,0)&amp;RIGHT(B27,9),8,1)*3+MID(VLOOKUP(LEFT(B27,1),身分驗證!A2:B27,2,0)&amp;RIGHT(B27,9),9,1)*2+MID(VLOOKUP(LEFT(B27,1),身分驗證!A2:B27,2,0)&amp;RIGHT(B27,9),10,1)*1+LEFT(VLOOKUP(LEFT(B27,1),身分驗證!A2:B27,2,0)&amp;RIGHT(B27,9),1)+RIGHT(VLOOKUP(LEFT(B27,1),身分驗證!A2:B27,2,0)&amp;RIGHT(B27,9),1),10)=0,"正確","錯誤")</f>
        <v>#N/A</v>
      </c>
      <c r="I27" s="113"/>
    </row>
    <row r="28" spans="1:9" x14ac:dyDescent="0.25">
      <c r="A28" s="85" t="s">
        <v>92</v>
      </c>
      <c r="B28" s="86"/>
      <c r="C28" s="112"/>
      <c r="D28" s="93"/>
      <c r="E28" s="112"/>
      <c r="F28" s="112"/>
      <c r="G28" s="119"/>
      <c r="H28" s="117" t="e">
        <f>IF(MOD(MID(VLOOKUP(LEFT(B28,1),身分驗證!A2:B27,2,0)&amp;RIGHT(B28,9),2,1)*9+MID(VLOOKUP(LEFT(B28,1),身分驗證!A2:B27,2,0)&amp;RIGHT(B28,9),3,1)*8+MID(VLOOKUP(LEFT(B28,1),身分驗證!A2:B27,2,0)&amp;RIGHT(B28,9),4,1)*7+MID(VLOOKUP(LEFT(B28,1),身分驗證!A2:B27,2,0)&amp;RIGHT(B28,9),5,1)*6+MID(VLOOKUP(LEFT(B28,1),身分驗證!A2:B27,2,0)&amp;RIGHT(B28,9),6,1)*5+MID(VLOOKUP(LEFT(B28,1),身分驗證!A2:B27,2,0)&amp;RIGHT(B28,9),7,1)*4+MID(VLOOKUP(LEFT(B28,1),身分驗證!A2:B27,2,0)&amp;RIGHT(B28,9),8,1)*3+MID(VLOOKUP(LEFT(B28,1),身分驗證!A2:B27,2,0)&amp;RIGHT(B28,9),9,1)*2+MID(VLOOKUP(LEFT(B28,1),身分驗證!A2:B27,2,0)&amp;RIGHT(B28,9),10,1)*1+LEFT(VLOOKUP(LEFT(B28,1),身分驗證!A2:B27,2,0)&amp;RIGHT(B28,9),1)+RIGHT(VLOOKUP(LEFT(B28,1),身分驗證!A2:B27,2,0)&amp;RIGHT(B28,9),1),10)=0,"正確","錯誤")</f>
        <v>#N/A</v>
      </c>
      <c r="I28" s="113"/>
    </row>
    <row r="29" spans="1:9" x14ac:dyDescent="0.25">
      <c r="A29" s="85" t="s">
        <v>92</v>
      </c>
      <c r="B29" s="86"/>
      <c r="C29" s="112"/>
      <c r="D29" s="93"/>
      <c r="E29" s="112"/>
      <c r="F29" s="112"/>
      <c r="G29" s="119"/>
      <c r="H29" s="117" t="e">
        <f>IF(MOD(MID(VLOOKUP(LEFT(B29,1),身分驗證!A2:B27,2,0)&amp;RIGHT(B29,9),2,1)*9+MID(VLOOKUP(LEFT(B29,1),身分驗證!A2:B27,2,0)&amp;RIGHT(B29,9),3,1)*8+MID(VLOOKUP(LEFT(B29,1),身分驗證!A2:B27,2,0)&amp;RIGHT(B29,9),4,1)*7+MID(VLOOKUP(LEFT(B29,1),身分驗證!A2:B27,2,0)&amp;RIGHT(B29,9),5,1)*6+MID(VLOOKUP(LEFT(B29,1),身分驗證!A2:B27,2,0)&amp;RIGHT(B29,9),6,1)*5+MID(VLOOKUP(LEFT(B29,1),身分驗證!A2:B27,2,0)&amp;RIGHT(B29,9),7,1)*4+MID(VLOOKUP(LEFT(B29,1),身分驗證!A2:B27,2,0)&amp;RIGHT(B29,9),8,1)*3+MID(VLOOKUP(LEFT(B29,1),身分驗證!A2:B27,2,0)&amp;RIGHT(B29,9),9,1)*2+MID(VLOOKUP(LEFT(B29,1),身分驗證!A2:B27,2,0)&amp;RIGHT(B29,9),10,1)*1+LEFT(VLOOKUP(LEFT(B29,1),身分驗證!A2:B27,2,0)&amp;RIGHT(B29,9),1)+RIGHT(VLOOKUP(LEFT(B29,1),身分驗證!A2:B27,2,0)&amp;RIGHT(B29,9),1),10)=0,"正確","錯誤")</f>
        <v>#N/A</v>
      </c>
      <c r="I29" s="113"/>
    </row>
    <row r="30" spans="1:9" x14ac:dyDescent="0.25">
      <c r="A30" s="85" t="s">
        <v>92</v>
      </c>
      <c r="B30" s="86"/>
      <c r="C30" s="112"/>
      <c r="D30" s="93"/>
      <c r="E30" s="112"/>
      <c r="F30" s="112"/>
      <c r="G30" s="119"/>
      <c r="H30" s="117" t="e">
        <f>IF(MOD(MID(VLOOKUP(LEFT(B30,1),身分驗證!A2:B27,2,0)&amp;RIGHT(B30,9),2,1)*9+MID(VLOOKUP(LEFT(B30,1),身分驗證!A2:B27,2,0)&amp;RIGHT(B30,9),3,1)*8+MID(VLOOKUP(LEFT(B30,1),身分驗證!A2:B27,2,0)&amp;RIGHT(B30,9),4,1)*7+MID(VLOOKUP(LEFT(B30,1),身分驗證!A2:B27,2,0)&amp;RIGHT(B30,9),5,1)*6+MID(VLOOKUP(LEFT(B30,1),身分驗證!A2:B27,2,0)&amp;RIGHT(B30,9),6,1)*5+MID(VLOOKUP(LEFT(B30,1),身分驗證!A2:B27,2,0)&amp;RIGHT(B30,9),7,1)*4+MID(VLOOKUP(LEFT(B30,1),身分驗證!A2:B27,2,0)&amp;RIGHT(B30,9),8,1)*3+MID(VLOOKUP(LEFT(B30,1),身分驗證!A2:B27,2,0)&amp;RIGHT(B30,9),9,1)*2+MID(VLOOKUP(LEFT(B30,1),身分驗證!A2:B27,2,0)&amp;RIGHT(B30,9),10,1)*1+LEFT(VLOOKUP(LEFT(B30,1),身分驗證!A2:B27,2,0)&amp;RIGHT(B30,9),1)+RIGHT(VLOOKUP(LEFT(B30,1),身分驗證!A2:B27,2,0)&amp;RIGHT(B30,9),1),10)=0,"正確","錯誤")</f>
        <v>#N/A</v>
      </c>
      <c r="I30" s="113"/>
    </row>
    <row r="31" spans="1:9" x14ac:dyDescent="0.25">
      <c r="A31" s="85" t="s">
        <v>92</v>
      </c>
      <c r="B31" s="86"/>
      <c r="C31" s="112"/>
      <c r="D31" s="93"/>
      <c r="E31" s="112"/>
      <c r="F31" s="112"/>
      <c r="G31" s="119"/>
      <c r="H31" s="117" t="e">
        <f>IF(MOD(MID(VLOOKUP(LEFT(B31,1),身分驗證!A2:B27,2,0)&amp;RIGHT(B31,9),2,1)*9+MID(VLOOKUP(LEFT(B31,1),身分驗證!A2:B27,2,0)&amp;RIGHT(B31,9),3,1)*8+MID(VLOOKUP(LEFT(B31,1),身分驗證!A2:B27,2,0)&amp;RIGHT(B31,9),4,1)*7+MID(VLOOKUP(LEFT(B31,1),身分驗證!A2:B27,2,0)&amp;RIGHT(B31,9),5,1)*6+MID(VLOOKUP(LEFT(B31,1),身分驗證!A2:B27,2,0)&amp;RIGHT(B31,9),6,1)*5+MID(VLOOKUP(LEFT(B31,1),身分驗證!A2:B27,2,0)&amp;RIGHT(B31,9),7,1)*4+MID(VLOOKUP(LEFT(B31,1),身分驗證!A2:B27,2,0)&amp;RIGHT(B31,9),8,1)*3+MID(VLOOKUP(LEFT(B31,1),身分驗證!A2:B27,2,0)&amp;RIGHT(B31,9),9,1)*2+MID(VLOOKUP(LEFT(B31,1),身分驗證!A2:B27,2,0)&amp;RIGHT(B31,9),10,1)*1+LEFT(VLOOKUP(LEFT(B31,1),身分驗證!A2:B27,2,0)&amp;RIGHT(B31,9),1)+RIGHT(VLOOKUP(LEFT(B31,1),身分驗證!A2:B27,2,0)&amp;RIGHT(B31,9),1),10)=0,"正確","錯誤")</f>
        <v>#N/A</v>
      </c>
      <c r="I31" s="113"/>
    </row>
    <row r="32" spans="1:9" x14ac:dyDescent="0.25">
      <c r="A32" s="85" t="s">
        <v>92</v>
      </c>
      <c r="B32" s="86"/>
      <c r="C32" s="112"/>
      <c r="D32" s="93"/>
      <c r="E32" s="112"/>
      <c r="F32" s="112"/>
      <c r="G32" s="119"/>
      <c r="H32" s="117" t="e">
        <f>IF(MOD(MID(VLOOKUP(LEFT(B32,1),身分驗證!A2:B27,2,0)&amp;RIGHT(B32,9),2,1)*9+MID(VLOOKUP(LEFT(B32,1),身分驗證!A2:B27,2,0)&amp;RIGHT(B32,9),3,1)*8+MID(VLOOKUP(LEFT(B32,1),身分驗證!A2:B27,2,0)&amp;RIGHT(B32,9),4,1)*7+MID(VLOOKUP(LEFT(B32,1),身分驗證!A2:B27,2,0)&amp;RIGHT(B32,9),5,1)*6+MID(VLOOKUP(LEFT(B32,1),身分驗證!A2:B27,2,0)&amp;RIGHT(B32,9),6,1)*5+MID(VLOOKUP(LEFT(B32,1),身分驗證!A2:B27,2,0)&amp;RIGHT(B32,9),7,1)*4+MID(VLOOKUP(LEFT(B32,1),身分驗證!A2:B27,2,0)&amp;RIGHT(B32,9),8,1)*3+MID(VLOOKUP(LEFT(B32,1),身分驗證!A2:B27,2,0)&amp;RIGHT(B32,9),9,1)*2+MID(VLOOKUP(LEFT(B32,1),身分驗證!A2:B27,2,0)&amp;RIGHT(B32,9),10,1)*1+LEFT(VLOOKUP(LEFT(B32,1),身分驗證!A2:B27,2,0)&amp;RIGHT(B32,9),1)+RIGHT(VLOOKUP(LEFT(B32,1),身分驗證!A2:B27,2,0)&amp;RIGHT(B32,9),1),10)=0,"正確","錯誤")</f>
        <v>#N/A</v>
      </c>
      <c r="I32" s="113"/>
    </row>
    <row r="33" spans="1:9" x14ac:dyDescent="0.25">
      <c r="A33" s="85" t="s">
        <v>92</v>
      </c>
      <c r="B33" s="86"/>
      <c r="C33" s="112"/>
      <c r="D33" s="93"/>
      <c r="E33" s="112"/>
      <c r="F33" s="112"/>
      <c r="G33" s="119"/>
      <c r="H33" s="117" t="e">
        <f>IF(MOD(MID(VLOOKUP(LEFT(B33,1),身分驗證!A2:B27,2,0)&amp;RIGHT(B33,9),2,1)*9+MID(VLOOKUP(LEFT(B33,1),身分驗證!A2:B27,2,0)&amp;RIGHT(B33,9),3,1)*8+MID(VLOOKUP(LEFT(B33,1),身分驗證!A2:B27,2,0)&amp;RIGHT(B33,9),4,1)*7+MID(VLOOKUP(LEFT(B33,1),身分驗證!A2:B27,2,0)&amp;RIGHT(B33,9),5,1)*6+MID(VLOOKUP(LEFT(B33,1),身分驗證!A2:B27,2,0)&amp;RIGHT(B33,9),6,1)*5+MID(VLOOKUP(LEFT(B33,1),身分驗證!A2:B27,2,0)&amp;RIGHT(B33,9),7,1)*4+MID(VLOOKUP(LEFT(B33,1),身分驗證!A2:B27,2,0)&amp;RIGHT(B33,9),8,1)*3+MID(VLOOKUP(LEFT(B33,1),身分驗證!A2:B27,2,0)&amp;RIGHT(B33,9),9,1)*2+MID(VLOOKUP(LEFT(B33,1),身分驗證!A2:B27,2,0)&amp;RIGHT(B33,9),10,1)*1+LEFT(VLOOKUP(LEFT(B33,1),身分驗證!A2:B27,2,0)&amp;RIGHT(B33,9),1)+RIGHT(VLOOKUP(LEFT(B33,1),身分驗證!A2:B27,2,0)&amp;RIGHT(B33,9),1),10)=0,"正確","錯誤")</f>
        <v>#N/A</v>
      </c>
      <c r="I33" s="113"/>
    </row>
    <row r="34" spans="1:9" x14ac:dyDescent="0.25">
      <c r="A34" s="85" t="s">
        <v>92</v>
      </c>
      <c r="B34" s="86"/>
      <c r="C34" s="112"/>
      <c r="D34" s="93"/>
      <c r="E34" s="112"/>
      <c r="F34" s="112"/>
      <c r="G34" s="119"/>
      <c r="H34" s="117" t="e">
        <f>IF(MOD(MID(VLOOKUP(LEFT(B34,1),身分驗證!A2:B27,2,0)&amp;RIGHT(B34,9),2,1)*9+MID(VLOOKUP(LEFT(B34,1),身分驗證!A2:B27,2,0)&amp;RIGHT(B34,9),3,1)*8+MID(VLOOKUP(LEFT(B34,1),身分驗證!A2:B27,2,0)&amp;RIGHT(B34,9),4,1)*7+MID(VLOOKUP(LEFT(B34,1),身分驗證!A2:B27,2,0)&amp;RIGHT(B34,9),5,1)*6+MID(VLOOKUP(LEFT(B34,1),身分驗證!A2:B27,2,0)&amp;RIGHT(B34,9),6,1)*5+MID(VLOOKUP(LEFT(B34,1),身分驗證!A2:B27,2,0)&amp;RIGHT(B34,9),7,1)*4+MID(VLOOKUP(LEFT(B34,1),身分驗證!A2:B27,2,0)&amp;RIGHT(B34,9),8,1)*3+MID(VLOOKUP(LEFT(B34,1),身分驗證!A2:B27,2,0)&amp;RIGHT(B34,9),9,1)*2+MID(VLOOKUP(LEFT(B34,1),身分驗證!A2:B27,2,0)&amp;RIGHT(B34,9),10,1)*1+LEFT(VLOOKUP(LEFT(B34,1),身分驗證!A2:B27,2,0)&amp;RIGHT(B34,9),1)+RIGHT(VLOOKUP(LEFT(B34,1),身分驗證!A2:B27,2,0)&amp;RIGHT(B34,9),1),10)=0,"正確","錯誤")</f>
        <v>#N/A</v>
      </c>
      <c r="I34" s="113"/>
    </row>
    <row r="35" spans="1:9" x14ac:dyDescent="0.25">
      <c r="A35" s="85" t="s">
        <v>92</v>
      </c>
      <c r="B35" s="86"/>
      <c r="C35" s="112"/>
      <c r="D35" s="93"/>
      <c r="E35" s="112"/>
      <c r="F35" s="112"/>
      <c r="G35" s="119"/>
      <c r="H35" s="117" t="e">
        <f>IF(MOD(MID(VLOOKUP(LEFT(B35,1),身分驗證!A2:B27,2,0)&amp;RIGHT(B35,9),2,1)*9+MID(VLOOKUP(LEFT(B35,1),身分驗證!A2:B27,2,0)&amp;RIGHT(B35,9),3,1)*8+MID(VLOOKUP(LEFT(B35,1),身分驗證!A2:B27,2,0)&amp;RIGHT(B35,9),4,1)*7+MID(VLOOKUP(LEFT(B35,1),身分驗證!A2:B27,2,0)&amp;RIGHT(B35,9),5,1)*6+MID(VLOOKUP(LEFT(B35,1),身分驗證!A2:B27,2,0)&amp;RIGHT(B35,9),6,1)*5+MID(VLOOKUP(LEFT(B35,1),身分驗證!A2:B27,2,0)&amp;RIGHT(B35,9),7,1)*4+MID(VLOOKUP(LEFT(B35,1),身分驗證!A2:B27,2,0)&amp;RIGHT(B35,9),8,1)*3+MID(VLOOKUP(LEFT(B35,1),身分驗證!A2:B27,2,0)&amp;RIGHT(B35,9),9,1)*2+MID(VLOOKUP(LEFT(B35,1),身分驗證!A2:B27,2,0)&amp;RIGHT(B35,9),10,1)*1+LEFT(VLOOKUP(LEFT(B35,1),身分驗證!A2:B27,2,0)&amp;RIGHT(B35,9),1)+RIGHT(VLOOKUP(LEFT(B35,1),身分驗證!A2:B27,2,0)&amp;RIGHT(B35,9),1),10)=0,"正確","錯誤")</f>
        <v>#N/A</v>
      </c>
      <c r="I35" s="113"/>
    </row>
    <row r="36" spans="1:9" x14ac:dyDescent="0.25">
      <c r="A36" s="85" t="s">
        <v>92</v>
      </c>
      <c r="B36" s="86"/>
      <c r="C36" s="112"/>
      <c r="D36" s="93"/>
      <c r="E36" s="112"/>
      <c r="F36" s="112"/>
      <c r="G36" s="119"/>
      <c r="H36" s="117" t="e">
        <f>IF(MOD(MID(VLOOKUP(LEFT(B36,1),身分驗證!A2:B27,2,0)&amp;RIGHT(B36,9),2,1)*9+MID(VLOOKUP(LEFT(B36,1),身分驗證!A2:B27,2,0)&amp;RIGHT(B36,9),3,1)*8+MID(VLOOKUP(LEFT(B36,1),身分驗證!A2:B27,2,0)&amp;RIGHT(B36,9),4,1)*7+MID(VLOOKUP(LEFT(B36,1),身分驗證!A2:B27,2,0)&amp;RIGHT(B36,9),5,1)*6+MID(VLOOKUP(LEFT(B36,1),身分驗證!A2:B27,2,0)&amp;RIGHT(B36,9),6,1)*5+MID(VLOOKUP(LEFT(B36,1),身分驗證!A2:B27,2,0)&amp;RIGHT(B36,9),7,1)*4+MID(VLOOKUP(LEFT(B36,1),身分驗證!A2:B27,2,0)&amp;RIGHT(B36,9),8,1)*3+MID(VLOOKUP(LEFT(B36,1),身分驗證!A2:B27,2,0)&amp;RIGHT(B36,9),9,1)*2+MID(VLOOKUP(LEFT(B36,1),身分驗證!A2:B27,2,0)&amp;RIGHT(B36,9),10,1)*1+LEFT(VLOOKUP(LEFT(B36,1),身分驗證!A2:B27,2,0)&amp;RIGHT(B36,9),1)+RIGHT(VLOOKUP(LEFT(B36,1),身分驗證!A2:B27,2,0)&amp;RIGHT(B36,9),1),10)=0,"正確","錯誤")</f>
        <v>#N/A</v>
      </c>
      <c r="I36" s="113"/>
    </row>
    <row r="37" spans="1:9" x14ac:dyDescent="0.25">
      <c r="A37" s="85" t="s">
        <v>92</v>
      </c>
      <c r="B37" s="86"/>
      <c r="C37" s="112"/>
      <c r="D37" s="93"/>
      <c r="E37" s="112"/>
      <c r="F37" s="112"/>
      <c r="G37" s="119"/>
      <c r="H37" s="117" t="e">
        <f>IF(MOD(MID(VLOOKUP(LEFT(B37,1),身分驗證!A2:B27,2,0)&amp;RIGHT(B37,9),2,1)*9+MID(VLOOKUP(LEFT(B37,1),身分驗證!A2:B27,2,0)&amp;RIGHT(B37,9),3,1)*8+MID(VLOOKUP(LEFT(B37,1),身分驗證!A2:B27,2,0)&amp;RIGHT(B37,9),4,1)*7+MID(VLOOKUP(LEFT(B37,1),身分驗證!A2:B27,2,0)&amp;RIGHT(B37,9),5,1)*6+MID(VLOOKUP(LEFT(B37,1),身分驗證!A2:B27,2,0)&amp;RIGHT(B37,9),6,1)*5+MID(VLOOKUP(LEFT(B37,1),身分驗證!A2:B27,2,0)&amp;RIGHT(B37,9),7,1)*4+MID(VLOOKUP(LEFT(B37,1),身分驗證!A2:B27,2,0)&amp;RIGHT(B37,9),8,1)*3+MID(VLOOKUP(LEFT(B37,1),身分驗證!A2:B27,2,0)&amp;RIGHT(B37,9),9,1)*2+MID(VLOOKUP(LEFT(B37,1),身分驗證!A2:B27,2,0)&amp;RIGHT(B37,9),10,1)*1+LEFT(VLOOKUP(LEFT(B37,1),身分驗證!A2:B27,2,0)&amp;RIGHT(B37,9),1)+RIGHT(VLOOKUP(LEFT(B37,1),身分驗證!A2:B27,2,0)&amp;RIGHT(B37,9),1),10)=0,"正確","錯誤")</f>
        <v>#N/A</v>
      </c>
      <c r="I37" s="113"/>
    </row>
    <row r="38" spans="1:9" x14ac:dyDescent="0.25">
      <c r="A38" s="85" t="s">
        <v>92</v>
      </c>
      <c r="B38" s="86"/>
      <c r="C38" s="112"/>
      <c r="D38" s="93"/>
      <c r="E38" s="112"/>
      <c r="F38" s="112"/>
      <c r="G38" s="119"/>
      <c r="H38" s="117" t="e">
        <f>IF(MOD(MID(VLOOKUP(LEFT(B38,1),身分驗證!A2:B27,2,0)&amp;RIGHT(B38,9),2,1)*9+MID(VLOOKUP(LEFT(B38,1),身分驗證!A2:B27,2,0)&amp;RIGHT(B38,9),3,1)*8+MID(VLOOKUP(LEFT(B38,1),身分驗證!A2:B27,2,0)&amp;RIGHT(B38,9),4,1)*7+MID(VLOOKUP(LEFT(B38,1),身分驗證!A2:B27,2,0)&amp;RIGHT(B38,9),5,1)*6+MID(VLOOKUP(LEFT(B38,1),身分驗證!A2:B27,2,0)&amp;RIGHT(B38,9),6,1)*5+MID(VLOOKUP(LEFT(B38,1),身分驗證!A2:B27,2,0)&amp;RIGHT(B38,9),7,1)*4+MID(VLOOKUP(LEFT(B38,1),身分驗證!A2:B27,2,0)&amp;RIGHT(B38,9),8,1)*3+MID(VLOOKUP(LEFT(B38,1),身分驗證!A2:B27,2,0)&amp;RIGHT(B38,9),9,1)*2+MID(VLOOKUP(LEFT(B38,1),身分驗證!A2:B27,2,0)&amp;RIGHT(B38,9),10,1)*1+LEFT(VLOOKUP(LEFT(B38,1),身分驗證!A2:B27,2,0)&amp;RIGHT(B38,9),1)+RIGHT(VLOOKUP(LEFT(B38,1),身分驗證!A2:B27,2,0)&amp;RIGHT(B38,9),1),10)=0,"正確","錯誤")</f>
        <v>#N/A</v>
      </c>
      <c r="I38" s="113"/>
    </row>
    <row r="39" spans="1:9" x14ac:dyDescent="0.25">
      <c r="A39" s="85" t="s">
        <v>92</v>
      </c>
      <c r="B39" s="86"/>
      <c r="C39" s="112"/>
      <c r="D39" s="93"/>
      <c r="E39" s="112"/>
      <c r="F39" s="112"/>
      <c r="G39" s="119"/>
      <c r="H39" s="117" t="e">
        <f>IF(MOD(MID(VLOOKUP(LEFT(B39,1),身分驗證!A2:B27,2,0)&amp;RIGHT(B39,9),2,1)*9+MID(VLOOKUP(LEFT(B39,1),身分驗證!A2:B27,2,0)&amp;RIGHT(B39,9),3,1)*8+MID(VLOOKUP(LEFT(B39,1),身分驗證!A2:B27,2,0)&amp;RIGHT(B39,9),4,1)*7+MID(VLOOKUP(LEFT(B39,1),身分驗證!A2:B27,2,0)&amp;RIGHT(B39,9),5,1)*6+MID(VLOOKUP(LEFT(B39,1),身分驗證!A2:B27,2,0)&amp;RIGHT(B39,9),6,1)*5+MID(VLOOKUP(LEFT(B39,1),身分驗證!A2:B27,2,0)&amp;RIGHT(B39,9),7,1)*4+MID(VLOOKUP(LEFT(B39,1),身分驗證!A2:B27,2,0)&amp;RIGHT(B39,9),8,1)*3+MID(VLOOKUP(LEFT(B39,1),身分驗證!A2:B27,2,0)&amp;RIGHT(B39,9),9,1)*2+MID(VLOOKUP(LEFT(B39,1),身分驗證!A2:B27,2,0)&amp;RIGHT(B39,9),10,1)*1+LEFT(VLOOKUP(LEFT(B39,1),身分驗證!A2:B27,2,0)&amp;RIGHT(B39,9),1)+RIGHT(VLOOKUP(LEFT(B39,1),身分驗證!A2:B27,2,0)&amp;RIGHT(B39,9),1),10)=0,"正確","錯誤")</f>
        <v>#N/A</v>
      </c>
      <c r="I39" s="113"/>
    </row>
    <row r="40" spans="1:9" x14ac:dyDescent="0.25">
      <c r="A40" s="85" t="s">
        <v>92</v>
      </c>
      <c r="B40" s="86"/>
      <c r="C40" s="112"/>
      <c r="D40" s="93"/>
      <c r="E40" s="112"/>
      <c r="F40" s="112"/>
      <c r="G40" s="119"/>
      <c r="H40" s="117" t="e">
        <f>IF(MOD(MID(VLOOKUP(LEFT(B40,1),身分驗證!A2:B27,2,0)&amp;RIGHT(B40,9),2,1)*9+MID(VLOOKUP(LEFT(B40,1),身分驗證!A2:B27,2,0)&amp;RIGHT(B40,9),3,1)*8+MID(VLOOKUP(LEFT(B40,1),身分驗證!A2:B27,2,0)&amp;RIGHT(B40,9),4,1)*7+MID(VLOOKUP(LEFT(B40,1),身分驗證!A2:B27,2,0)&amp;RIGHT(B40,9),5,1)*6+MID(VLOOKUP(LEFT(B40,1),身分驗證!A2:B27,2,0)&amp;RIGHT(B40,9),6,1)*5+MID(VLOOKUP(LEFT(B40,1),身分驗證!A2:B27,2,0)&amp;RIGHT(B40,9),7,1)*4+MID(VLOOKUP(LEFT(B40,1),身分驗證!A2:B27,2,0)&amp;RIGHT(B40,9),8,1)*3+MID(VLOOKUP(LEFT(B40,1),身分驗證!A2:B27,2,0)&amp;RIGHT(B40,9),9,1)*2+MID(VLOOKUP(LEFT(B40,1),身分驗證!A2:B27,2,0)&amp;RIGHT(B40,9),10,1)*1+LEFT(VLOOKUP(LEFT(B40,1),身分驗證!A2:B27,2,0)&amp;RIGHT(B40,9),1)+RIGHT(VLOOKUP(LEFT(B40,1),身分驗證!A2:B27,2,0)&amp;RIGHT(B40,9),1),10)=0,"正確","錯誤")</f>
        <v>#N/A</v>
      </c>
      <c r="I40" s="113"/>
    </row>
    <row r="41" spans="1:9" x14ac:dyDescent="0.25">
      <c r="A41" s="85" t="s">
        <v>92</v>
      </c>
      <c r="B41" s="86"/>
      <c r="C41" s="112"/>
      <c r="D41" s="93"/>
      <c r="E41" s="112"/>
      <c r="F41" s="112"/>
      <c r="G41" s="119"/>
      <c r="H41" s="117" t="e">
        <f>IF(MOD(MID(VLOOKUP(LEFT(B41,1),身分驗證!A2:B27,2,0)&amp;RIGHT(B41,9),2,1)*9+MID(VLOOKUP(LEFT(B41,1),身分驗證!A2:B27,2,0)&amp;RIGHT(B41,9),3,1)*8+MID(VLOOKUP(LEFT(B41,1),身分驗證!A2:B27,2,0)&amp;RIGHT(B41,9),4,1)*7+MID(VLOOKUP(LEFT(B41,1),身分驗證!A2:B27,2,0)&amp;RIGHT(B41,9),5,1)*6+MID(VLOOKUP(LEFT(B41,1),身分驗證!A2:B27,2,0)&amp;RIGHT(B41,9),6,1)*5+MID(VLOOKUP(LEFT(B41,1),身分驗證!A2:B27,2,0)&amp;RIGHT(B41,9),7,1)*4+MID(VLOOKUP(LEFT(B41,1),身分驗證!A2:B27,2,0)&amp;RIGHT(B41,9),8,1)*3+MID(VLOOKUP(LEFT(B41,1),身分驗證!A2:B27,2,0)&amp;RIGHT(B41,9),9,1)*2+MID(VLOOKUP(LEFT(B41,1),身分驗證!A2:B27,2,0)&amp;RIGHT(B41,9),10,1)*1+LEFT(VLOOKUP(LEFT(B41,1),身分驗證!A2:B27,2,0)&amp;RIGHT(B41,9),1)+RIGHT(VLOOKUP(LEFT(B41,1),身分驗證!A2:B27,2,0)&amp;RIGHT(B41,9),1),10)=0,"正確","錯誤")</f>
        <v>#N/A</v>
      </c>
      <c r="I41" s="113"/>
    </row>
    <row r="42" spans="1:9" x14ac:dyDescent="0.25">
      <c r="A42" s="85" t="s">
        <v>92</v>
      </c>
      <c r="B42" s="86"/>
      <c r="C42" s="112"/>
      <c r="D42" s="93"/>
      <c r="E42" s="112"/>
      <c r="F42" s="112"/>
      <c r="G42" s="119"/>
      <c r="H42" s="117" t="e">
        <f>IF(MOD(MID(VLOOKUP(LEFT(B42,1),身分驗證!A2:B27,2,0)&amp;RIGHT(B42,9),2,1)*9+MID(VLOOKUP(LEFT(B42,1),身分驗證!A2:B27,2,0)&amp;RIGHT(B42,9),3,1)*8+MID(VLOOKUP(LEFT(B42,1),身分驗證!A2:B27,2,0)&amp;RIGHT(B42,9),4,1)*7+MID(VLOOKUP(LEFT(B42,1),身分驗證!A2:B27,2,0)&amp;RIGHT(B42,9),5,1)*6+MID(VLOOKUP(LEFT(B42,1),身分驗證!A2:B27,2,0)&amp;RIGHT(B42,9),6,1)*5+MID(VLOOKUP(LEFT(B42,1),身分驗證!A2:B27,2,0)&amp;RIGHT(B42,9),7,1)*4+MID(VLOOKUP(LEFT(B42,1),身分驗證!A2:B27,2,0)&amp;RIGHT(B42,9),8,1)*3+MID(VLOOKUP(LEFT(B42,1),身分驗證!A2:B27,2,0)&amp;RIGHT(B42,9),9,1)*2+MID(VLOOKUP(LEFT(B42,1),身分驗證!A2:B27,2,0)&amp;RIGHT(B42,9),10,1)*1+LEFT(VLOOKUP(LEFT(B42,1),身分驗證!A2:B27,2,0)&amp;RIGHT(B42,9),1)+RIGHT(VLOOKUP(LEFT(B42,1),身分驗證!A2:B27,2,0)&amp;RIGHT(B42,9),1),10)=0,"正確","錯誤")</f>
        <v>#N/A</v>
      </c>
      <c r="I42" s="113"/>
    </row>
    <row r="43" spans="1:9" x14ac:dyDescent="0.25">
      <c r="A43" s="85" t="s">
        <v>92</v>
      </c>
      <c r="B43" s="86"/>
      <c r="C43" s="112"/>
      <c r="D43" s="93"/>
      <c r="E43" s="112"/>
      <c r="F43" s="112"/>
      <c r="G43" s="119"/>
      <c r="H43" s="117" t="e">
        <f>IF(MOD(MID(VLOOKUP(LEFT(B43,1),身分驗證!A2:B27,2,0)&amp;RIGHT(B43,9),2,1)*9+MID(VLOOKUP(LEFT(B43,1),身分驗證!A2:B27,2,0)&amp;RIGHT(B43,9),3,1)*8+MID(VLOOKUP(LEFT(B43,1),身分驗證!A2:B27,2,0)&amp;RIGHT(B43,9),4,1)*7+MID(VLOOKUP(LEFT(B43,1),身分驗證!A2:B27,2,0)&amp;RIGHT(B43,9),5,1)*6+MID(VLOOKUP(LEFT(B43,1),身分驗證!A2:B27,2,0)&amp;RIGHT(B43,9),6,1)*5+MID(VLOOKUP(LEFT(B43,1),身分驗證!A2:B27,2,0)&amp;RIGHT(B43,9),7,1)*4+MID(VLOOKUP(LEFT(B43,1),身分驗證!A2:B27,2,0)&amp;RIGHT(B43,9),8,1)*3+MID(VLOOKUP(LEFT(B43,1),身分驗證!A2:B27,2,0)&amp;RIGHT(B43,9),9,1)*2+MID(VLOOKUP(LEFT(B43,1),身分驗證!A2:B27,2,0)&amp;RIGHT(B43,9),10,1)*1+LEFT(VLOOKUP(LEFT(B43,1),身分驗證!A2:B27,2,0)&amp;RIGHT(B43,9),1)+RIGHT(VLOOKUP(LEFT(B43,1),身分驗證!A2:B27,2,0)&amp;RIGHT(B43,9),1),10)=0,"正確","錯誤")</f>
        <v>#N/A</v>
      </c>
      <c r="I43" s="113"/>
    </row>
    <row r="44" spans="1:9" x14ac:dyDescent="0.25">
      <c r="A44" s="85" t="s">
        <v>92</v>
      </c>
      <c r="B44" s="86"/>
      <c r="C44" s="112"/>
      <c r="D44" s="93"/>
      <c r="E44" s="112"/>
      <c r="F44" s="112"/>
      <c r="G44" s="119"/>
      <c r="H44" s="117" t="e">
        <f>IF(MOD(MID(VLOOKUP(LEFT(B44,1),身分驗證!A2:B27,2,0)&amp;RIGHT(B44,9),2,1)*9+MID(VLOOKUP(LEFT(B44,1),身分驗證!A2:B27,2,0)&amp;RIGHT(B44,9),3,1)*8+MID(VLOOKUP(LEFT(B44,1),身分驗證!A2:B27,2,0)&amp;RIGHT(B44,9),4,1)*7+MID(VLOOKUP(LEFT(B44,1),身分驗證!A2:B27,2,0)&amp;RIGHT(B44,9),5,1)*6+MID(VLOOKUP(LEFT(B44,1),身分驗證!A2:B27,2,0)&amp;RIGHT(B44,9),6,1)*5+MID(VLOOKUP(LEFT(B44,1),身分驗證!A2:B27,2,0)&amp;RIGHT(B44,9),7,1)*4+MID(VLOOKUP(LEFT(B44,1),身分驗證!A2:B27,2,0)&amp;RIGHT(B44,9),8,1)*3+MID(VLOOKUP(LEFT(B44,1),身分驗證!A2:B27,2,0)&amp;RIGHT(B44,9),9,1)*2+MID(VLOOKUP(LEFT(B44,1),身分驗證!A2:B27,2,0)&amp;RIGHT(B44,9),10,1)*1+LEFT(VLOOKUP(LEFT(B44,1),身分驗證!A2:B27,2,0)&amp;RIGHT(B44,9),1)+RIGHT(VLOOKUP(LEFT(B44,1),身分驗證!A2:B27,2,0)&amp;RIGHT(B44,9),1),10)=0,"正確","錯誤")</f>
        <v>#N/A</v>
      </c>
      <c r="I44" s="113"/>
    </row>
    <row r="45" spans="1:9" x14ac:dyDescent="0.25">
      <c r="A45" s="85" t="s">
        <v>92</v>
      </c>
      <c r="B45" s="86"/>
      <c r="C45" s="112"/>
      <c r="D45" s="93"/>
      <c r="E45" s="112"/>
      <c r="F45" s="112"/>
      <c r="G45" s="119"/>
      <c r="H45" s="117" t="e">
        <f>IF(MOD(MID(VLOOKUP(LEFT(B45,1),身分驗證!A2:B27,2,0)&amp;RIGHT(B45,9),2,1)*9+MID(VLOOKUP(LEFT(B45,1),身分驗證!A2:B27,2,0)&amp;RIGHT(B45,9),3,1)*8+MID(VLOOKUP(LEFT(B45,1),身分驗證!A2:B27,2,0)&amp;RIGHT(B45,9),4,1)*7+MID(VLOOKUP(LEFT(B45,1),身分驗證!A2:B27,2,0)&amp;RIGHT(B45,9),5,1)*6+MID(VLOOKUP(LEFT(B45,1),身分驗證!A2:B27,2,0)&amp;RIGHT(B45,9),6,1)*5+MID(VLOOKUP(LEFT(B45,1),身分驗證!A2:B27,2,0)&amp;RIGHT(B45,9),7,1)*4+MID(VLOOKUP(LEFT(B45,1),身分驗證!A2:B27,2,0)&amp;RIGHT(B45,9),8,1)*3+MID(VLOOKUP(LEFT(B45,1),身分驗證!A2:B27,2,0)&amp;RIGHT(B45,9),9,1)*2+MID(VLOOKUP(LEFT(B45,1),身分驗證!A2:B27,2,0)&amp;RIGHT(B45,9),10,1)*1+LEFT(VLOOKUP(LEFT(B45,1),身分驗證!A2:B27,2,0)&amp;RIGHT(B45,9),1)+RIGHT(VLOOKUP(LEFT(B45,1),身分驗證!A2:B27,2,0)&amp;RIGHT(B45,9),1),10)=0,"正確","錯誤")</f>
        <v>#N/A</v>
      </c>
      <c r="I45" s="113"/>
    </row>
    <row r="46" spans="1:9" x14ac:dyDescent="0.25">
      <c r="A46" s="85" t="s">
        <v>92</v>
      </c>
      <c r="B46" s="86"/>
      <c r="C46" s="112"/>
      <c r="D46" s="93"/>
      <c r="E46" s="112"/>
      <c r="F46" s="112"/>
      <c r="G46" s="119"/>
      <c r="H46" s="117" t="e">
        <f>IF(MOD(MID(VLOOKUP(LEFT(B46,1),身分驗證!A2:B27,2,0)&amp;RIGHT(B46,9),2,1)*9+MID(VLOOKUP(LEFT(B46,1),身分驗證!A2:B27,2,0)&amp;RIGHT(B46,9),3,1)*8+MID(VLOOKUP(LEFT(B46,1),身分驗證!A2:B27,2,0)&amp;RIGHT(B46,9),4,1)*7+MID(VLOOKUP(LEFT(B46,1),身分驗證!A2:B27,2,0)&amp;RIGHT(B46,9),5,1)*6+MID(VLOOKUP(LEFT(B46,1),身分驗證!A2:B27,2,0)&amp;RIGHT(B46,9),6,1)*5+MID(VLOOKUP(LEFT(B46,1),身分驗證!A2:B27,2,0)&amp;RIGHT(B46,9),7,1)*4+MID(VLOOKUP(LEFT(B46,1),身分驗證!A2:B27,2,0)&amp;RIGHT(B46,9),8,1)*3+MID(VLOOKUP(LEFT(B46,1),身分驗證!A2:B27,2,0)&amp;RIGHT(B46,9),9,1)*2+MID(VLOOKUP(LEFT(B46,1),身分驗證!A2:B27,2,0)&amp;RIGHT(B46,9),10,1)*1+LEFT(VLOOKUP(LEFT(B46,1),身分驗證!A2:B27,2,0)&amp;RIGHT(B46,9),1)+RIGHT(VLOOKUP(LEFT(B46,1),身分驗證!A2:B27,2,0)&amp;RIGHT(B46,9),1),10)=0,"正確","錯誤")</f>
        <v>#N/A</v>
      </c>
      <c r="I46" s="113"/>
    </row>
    <row r="47" spans="1:9" x14ac:dyDescent="0.25">
      <c r="A47" s="85" t="s">
        <v>92</v>
      </c>
      <c r="B47" s="86"/>
      <c r="C47" s="112"/>
      <c r="D47" s="93"/>
      <c r="E47" s="112"/>
      <c r="F47" s="112"/>
      <c r="G47" s="119"/>
      <c r="H47" s="117" t="e">
        <f>IF(MOD(MID(VLOOKUP(LEFT(B47,1),身分驗證!A2:B27,2,0)&amp;RIGHT(B47,9),2,1)*9+MID(VLOOKUP(LEFT(B47,1),身分驗證!A2:B27,2,0)&amp;RIGHT(B47,9),3,1)*8+MID(VLOOKUP(LEFT(B47,1),身分驗證!A2:B27,2,0)&amp;RIGHT(B47,9),4,1)*7+MID(VLOOKUP(LEFT(B47,1),身分驗證!A2:B27,2,0)&amp;RIGHT(B47,9),5,1)*6+MID(VLOOKUP(LEFT(B47,1),身分驗證!A2:B27,2,0)&amp;RIGHT(B47,9),6,1)*5+MID(VLOOKUP(LEFT(B47,1),身分驗證!A2:B27,2,0)&amp;RIGHT(B47,9),7,1)*4+MID(VLOOKUP(LEFT(B47,1),身分驗證!A2:B27,2,0)&amp;RIGHT(B47,9),8,1)*3+MID(VLOOKUP(LEFT(B47,1),身分驗證!A2:B27,2,0)&amp;RIGHT(B47,9),9,1)*2+MID(VLOOKUP(LEFT(B47,1),身分驗證!A2:B27,2,0)&amp;RIGHT(B47,9),10,1)*1+LEFT(VLOOKUP(LEFT(B47,1),身分驗證!A2:B27,2,0)&amp;RIGHT(B47,9),1)+RIGHT(VLOOKUP(LEFT(B47,1),身分驗證!A2:B27,2,0)&amp;RIGHT(B47,9),1),10)=0,"正確","錯誤")</f>
        <v>#N/A</v>
      </c>
      <c r="I47" s="113"/>
    </row>
    <row r="48" spans="1:9" x14ac:dyDescent="0.25">
      <c r="A48" s="85" t="s">
        <v>92</v>
      </c>
      <c r="B48" s="86"/>
      <c r="C48" s="112"/>
      <c r="D48" s="93"/>
      <c r="E48" s="112"/>
      <c r="F48" s="112"/>
      <c r="G48" s="119"/>
      <c r="H48" s="117" t="e">
        <f>IF(MOD(MID(VLOOKUP(LEFT(B48,1),身分驗證!A2:B27,2,0)&amp;RIGHT(B48,9),2,1)*9+MID(VLOOKUP(LEFT(B48,1),身分驗證!A2:B27,2,0)&amp;RIGHT(B48,9),3,1)*8+MID(VLOOKUP(LEFT(B48,1),身分驗證!A2:B27,2,0)&amp;RIGHT(B48,9),4,1)*7+MID(VLOOKUP(LEFT(B48,1),身分驗證!A2:B27,2,0)&amp;RIGHT(B48,9),5,1)*6+MID(VLOOKUP(LEFT(B48,1),身分驗證!A2:B27,2,0)&amp;RIGHT(B48,9),6,1)*5+MID(VLOOKUP(LEFT(B48,1),身分驗證!A2:B27,2,0)&amp;RIGHT(B48,9),7,1)*4+MID(VLOOKUP(LEFT(B48,1),身分驗證!A2:B27,2,0)&amp;RIGHT(B48,9),8,1)*3+MID(VLOOKUP(LEFT(B48,1),身分驗證!A2:B27,2,0)&amp;RIGHT(B48,9),9,1)*2+MID(VLOOKUP(LEFT(B48,1),身分驗證!A2:B27,2,0)&amp;RIGHT(B48,9),10,1)*1+LEFT(VLOOKUP(LEFT(B48,1),身分驗證!A2:B27,2,0)&amp;RIGHT(B48,9),1)+RIGHT(VLOOKUP(LEFT(B48,1),身分驗證!A2:B27,2,0)&amp;RIGHT(B48,9),1),10)=0,"正確","錯誤")</f>
        <v>#N/A</v>
      </c>
      <c r="I48" s="113"/>
    </row>
    <row r="49" spans="1:9" x14ac:dyDescent="0.25">
      <c r="A49" s="85" t="s">
        <v>92</v>
      </c>
      <c r="B49" s="86"/>
      <c r="C49" s="112"/>
      <c r="D49" s="93"/>
      <c r="E49" s="112"/>
      <c r="F49" s="112"/>
      <c r="G49" s="119"/>
      <c r="H49" s="117" t="e">
        <f>IF(MOD(MID(VLOOKUP(LEFT(B49,1),身分驗證!A2:B27,2,0)&amp;RIGHT(B49,9),2,1)*9+MID(VLOOKUP(LEFT(B49,1),身分驗證!A2:B27,2,0)&amp;RIGHT(B49,9),3,1)*8+MID(VLOOKUP(LEFT(B49,1),身分驗證!A2:B27,2,0)&amp;RIGHT(B49,9),4,1)*7+MID(VLOOKUP(LEFT(B49,1),身分驗證!A2:B27,2,0)&amp;RIGHT(B49,9),5,1)*6+MID(VLOOKUP(LEFT(B49,1),身分驗證!A2:B27,2,0)&amp;RIGHT(B49,9),6,1)*5+MID(VLOOKUP(LEFT(B49,1),身分驗證!A2:B27,2,0)&amp;RIGHT(B49,9),7,1)*4+MID(VLOOKUP(LEFT(B49,1),身分驗證!A2:B27,2,0)&amp;RIGHT(B49,9),8,1)*3+MID(VLOOKUP(LEFT(B49,1),身分驗證!A2:B27,2,0)&amp;RIGHT(B49,9),9,1)*2+MID(VLOOKUP(LEFT(B49,1),身分驗證!A2:B27,2,0)&amp;RIGHT(B49,9),10,1)*1+LEFT(VLOOKUP(LEFT(B49,1),身分驗證!A2:B27,2,0)&amp;RIGHT(B49,9),1)+RIGHT(VLOOKUP(LEFT(B49,1),身分驗證!A2:B27,2,0)&amp;RIGHT(B49,9),1),10)=0,"正確","錯誤")</f>
        <v>#N/A</v>
      </c>
      <c r="I49" s="113"/>
    </row>
    <row r="50" spans="1:9" x14ac:dyDescent="0.25">
      <c r="A50" s="85" t="s">
        <v>92</v>
      </c>
      <c r="B50" s="86"/>
      <c r="C50" s="112"/>
      <c r="D50" s="93"/>
      <c r="E50" s="112"/>
      <c r="F50" s="112"/>
      <c r="G50" s="119"/>
      <c r="H50" s="117" t="e">
        <f>IF(MOD(MID(VLOOKUP(LEFT(B50,1),身分驗證!A2:B27,2,0)&amp;RIGHT(B50,9),2,1)*9+MID(VLOOKUP(LEFT(B50,1),身分驗證!A2:B27,2,0)&amp;RIGHT(B50,9),3,1)*8+MID(VLOOKUP(LEFT(B50,1),身分驗證!A2:B27,2,0)&amp;RIGHT(B50,9),4,1)*7+MID(VLOOKUP(LEFT(B50,1),身分驗證!A2:B27,2,0)&amp;RIGHT(B50,9),5,1)*6+MID(VLOOKUP(LEFT(B50,1),身分驗證!A2:B27,2,0)&amp;RIGHT(B50,9),6,1)*5+MID(VLOOKUP(LEFT(B50,1),身分驗證!A2:B27,2,0)&amp;RIGHT(B50,9),7,1)*4+MID(VLOOKUP(LEFT(B50,1),身分驗證!A2:B27,2,0)&amp;RIGHT(B50,9),8,1)*3+MID(VLOOKUP(LEFT(B50,1),身分驗證!A2:B27,2,0)&amp;RIGHT(B50,9),9,1)*2+MID(VLOOKUP(LEFT(B50,1),身分驗證!A2:B27,2,0)&amp;RIGHT(B50,9),10,1)*1+LEFT(VLOOKUP(LEFT(B50,1),身分驗證!A2:B27,2,0)&amp;RIGHT(B50,9),1)+RIGHT(VLOOKUP(LEFT(B50,1),身分驗證!A2:B27,2,0)&amp;RIGHT(B50,9),1),10)=0,"正確","錯誤")</f>
        <v>#N/A</v>
      </c>
      <c r="I50" s="113"/>
    </row>
    <row r="51" spans="1:9" x14ac:dyDescent="0.25">
      <c r="A51" s="85" t="s">
        <v>92</v>
      </c>
      <c r="B51" s="86"/>
      <c r="C51" s="112"/>
      <c r="D51" s="93"/>
      <c r="E51" s="112"/>
      <c r="F51" s="112"/>
      <c r="G51" s="119"/>
      <c r="H51" s="117" t="e">
        <f>IF(MOD(MID(VLOOKUP(LEFT(B51,1),身分驗證!A2:B27,2,0)&amp;RIGHT(B51,9),2,1)*9+MID(VLOOKUP(LEFT(B51,1),身分驗證!A2:B27,2,0)&amp;RIGHT(B51,9),3,1)*8+MID(VLOOKUP(LEFT(B51,1),身分驗證!A2:B27,2,0)&amp;RIGHT(B51,9),4,1)*7+MID(VLOOKUP(LEFT(B51,1),身分驗證!A2:B27,2,0)&amp;RIGHT(B51,9),5,1)*6+MID(VLOOKUP(LEFT(B51,1),身分驗證!A2:B27,2,0)&amp;RIGHT(B51,9),6,1)*5+MID(VLOOKUP(LEFT(B51,1),身分驗證!A2:B27,2,0)&amp;RIGHT(B51,9),7,1)*4+MID(VLOOKUP(LEFT(B51,1),身分驗證!A2:B27,2,0)&amp;RIGHT(B51,9),8,1)*3+MID(VLOOKUP(LEFT(B51,1),身分驗證!A2:B27,2,0)&amp;RIGHT(B51,9),9,1)*2+MID(VLOOKUP(LEFT(B51,1),身分驗證!A2:B27,2,0)&amp;RIGHT(B51,9),10,1)*1+LEFT(VLOOKUP(LEFT(B51,1),身分驗證!A2:B27,2,0)&amp;RIGHT(B51,9),1)+RIGHT(VLOOKUP(LEFT(B51,1),身分驗證!A2:B27,2,0)&amp;RIGHT(B51,9),1),10)=0,"正確","錯誤")</f>
        <v>#N/A</v>
      </c>
      <c r="I51" s="113"/>
    </row>
    <row r="52" spans="1:9" x14ac:dyDescent="0.25">
      <c r="A52" s="85" t="s">
        <v>92</v>
      </c>
      <c r="B52" s="86"/>
      <c r="C52" s="112"/>
      <c r="D52" s="93"/>
      <c r="E52" s="112"/>
      <c r="F52" s="112"/>
      <c r="G52" s="119"/>
      <c r="H52" s="117" t="e">
        <f>IF(MOD(MID(VLOOKUP(LEFT(B52,1),身分驗證!A2:B27,2,0)&amp;RIGHT(B52,9),2,1)*9+MID(VLOOKUP(LEFT(B52,1),身分驗證!A2:B27,2,0)&amp;RIGHT(B52,9),3,1)*8+MID(VLOOKUP(LEFT(B52,1),身分驗證!A2:B27,2,0)&amp;RIGHT(B52,9),4,1)*7+MID(VLOOKUP(LEFT(B52,1),身分驗證!A2:B27,2,0)&amp;RIGHT(B52,9),5,1)*6+MID(VLOOKUP(LEFT(B52,1),身分驗證!A2:B27,2,0)&amp;RIGHT(B52,9),6,1)*5+MID(VLOOKUP(LEFT(B52,1),身分驗證!A2:B27,2,0)&amp;RIGHT(B52,9),7,1)*4+MID(VLOOKUP(LEFT(B52,1),身分驗證!A2:B27,2,0)&amp;RIGHT(B52,9),8,1)*3+MID(VLOOKUP(LEFT(B52,1),身分驗證!A2:B27,2,0)&amp;RIGHT(B52,9),9,1)*2+MID(VLOOKUP(LEFT(B52,1),身分驗證!A2:B27,2,0)&amp;RIGHT(B52,9),10,1)*1+LEFT(VLOOKUP(LEFT(B52,1),身分驗證!A2:B27,2,0)&amp;RIGHT(B52,9),1)+RIGHT(VLOOKUP(LEFT(B52,1),身分驗證!A2:B27,2,0)&amp;RIGHT(B52,9),1),10)=0,"正確","錯誤")</f>
        <v>#N/A</v>
      </c>
      <c r="I52" s="113"/>
    </row>
    <row r="53" spans="1:9" x14ac:dyDescent="0.25">
      <c r="A53" s="85" t="s">
        <v>92</v>
      </c>
      <c r="B53" s="86"/>
      <c r="C53" s="112"/>
      <c r="D53" s="93"/>
      <c r="E53" s="112"/>
      <c r="F53" s="112"/>
      <c r="G53" s="119"/>
      <c r="H53" s="117" t="e">
        <f>IF(MOD(MID(VLOOKUP(LEFT(B53,1),身分驗證!A2:B27,2,0)&amp;RIGHT(B53,9),2,1)*9+MID(VLOOKUP(LEFT(B53,1),身分驗證!A2:B27,2,0)&amp;RIGHT(B53,9),3,1)*8+MID(VLOOKUP(LEFT(B53,1),身分驗證!A2:B27,2,0)&amp;RIGHT(B53,9),4,1)*7+MID(VLOOKUP(LEFT(B53,1),身分驗證!A2:B27,2,0)&amp;RIGHT(B53,9),5,1)*6+MID(VLOOKUP(LEFT(B53,1),身分驗證!A2:B27,2,0)&amp;RIGHT(B53,9),6,1)*5+MID(VLOOKUP(LEFT(B53,1),身分驗證!A2:B27,2,0)&amp;RIGHT(B53,9),7,1)*4+MID(VLOOKUP(LEFT(B53,1),身分驗證!A2:B27,2,0)&amp;RIGHT(B53,9),8,1)*3+MID(VLOOKUP(LEFT(B53,1),身分驗證!A2:B27,2,0)&amp;RIGHT(B53,9),9,1)*2+MID(VLOOKUP(LEFT(B53,1),身分驗證!A2:B27,2,0)&amp;RIGHT(B53,9),10,1)*1+LEFT(VLOOKUP(LEFT(B53,1),身分驗證!A2:B27,2,0)&amp;RIGHT(B53,9),1)+RIGHT(VLOOKUP(LEFT(B53,1),身分驗證!A2:B27,2,0)&amp;RIGHT(B53,9),1),10)=0,"正確","錯誤")</f>
        <v>#N/A</v>
      </c>
      <c r="I53" s="113"/>
    </row>
    <row r="54" spans="1:9" x14ac:dyDescent="0.25">
      <c r="A54" s="85" t="s">
        <v>92</v>
      </c>
      <c r="B54" s="86"/>
      <c r="C54" s="112"/>
      <c r="D54" s="93"/>
      <c r="E54" s="112"/>
      <c r="F54" s="112"/>
      <c r="G54" s="119"/>
      <c r="H54" s="117" t="e">
        <f>IF(MOD(MID(VLOOKUP(LEFT(B54,1),身分驗證!A2:B27,2,0)&amp;RIGHT(B54,9),2,1)*9+MID(VLOOKUP(LEFT(B54,1),身分驗證!A2:B27,2,0)&amp;RIGHT(B54,9),3,1)*8+MID(VLOOKUP(LEFT(B54,1),身分驗證!A2:B27,2,0)&amp;RIGHT(B54,9),4,1)*7+MID(VLOOKUP(LEFT(B54,1),身分驗證!A2:B27,2,0)&amp;RIGHT(B54,9),5,1)*6+MID(VLOOKUP(LEFT(B54,1),身分驗證!A2:B27,2,0)&amp;RIGHT(B54,9),6,1)*5+MID(VLOOKUP(LEFT(B54,1),身分驗證!A2:B27,2,0)&amp;RIGHT(B54,9),7,1)*4+MID(VLOOKUP(LEFT(B54,1),身分驗證!A2:B27,2,0)&amp;RIGHT(B54,9),8,1)*3+MID(VLOOKUP(LEFT(B54,1),身分驗證!A2:B27,2,0)&amp;RIGHT(B54,9),9,1)*2+MID(VLOOKUP(LEFT(B54,1),身分驗證!A2:B27,2,0)&amp;RIGHT(B54,9),10,1)*1+LEFT(VLOOKUP(LEFT(B54,1),身分驗證!A2:B27,2,0)&amp;RIGHT(B54,9),1)+RIGHT(VLOOKUP(LEFT(B54,1),身分驗證!A2:B27,2,0)&amp;RIGHT(B54,9),1),10)=0,"正確","錯誤")</f>
        <v>#N/A</v>
      </c>
      <c r="I54" s="113"/>
    </row>
    <row r="55" spans="1:9" x14ac:dyDescent="0.25">
      <c r="A55" s="85" t="s">
        <v>92</v>
      </c>
      <c r="B55" s="86"/>
      <c r="C55" s="112"/>
      <c r="D55" s="93"/>
      <c r="E55" s="112"/>
      <c r="F55" s="112"/>
      <c r="G55" s="119"/>
      <c r="H55" s="117" t="e">
        <f>IF(MOD(MID(VLOOKUP(LEFT(B55,1),身分驗證!A2:B27,2,0)&amp;RIGHT(B55,9),2,1)*9+MID(VLOOKUP(LEFT(B55,1),身分驗證!A2:B27,2,0)&amp;RIGHT(B55,9),3,1)*8+MID(VLOOKUP(LEFT(B55,1),身分驗證!A2:B27,2,0)&amp;RIGHT(B55,9),4,1)*7+MID(VLOOKUP(LEFT(B55,1),身分驗證!A2:B27,2,0)&amp;RIGHT(B55,9),5,1)*6+MID(VLOOKUP(LEFT(B55,1),身分驗證!A2:B27,2,0)&amp;RIGHT(B55,9),6,1)*5+MID(VLOOKUP(LEFT(B55,1),身分驗證!A2:B27,2,0)&amp;RIGHT(B55,9),7,1)*4+MID(VLOOKUP(LEFT(B55,1),身分驗證!A2:B27,2,0)&amp;RIGHT(B55,9),8,1)*3+MID(VLOOKUP(LEFT(B55,1),身分驗證!A2:B27,2,0)&amp;RIGHT(B55,9),9,1)*2+MID(VLOOKUP(LEFT(B55,1),身分驗證!A2:B27,2,0)&amp;RIGHT(B55,9),10,1)*1+LEFT(VLOOKUP(LEFT(B55,1),身分驗證!A2:B27,2,0)&amp;RIGHT(B55,9),1)+RIGHT(VLOOKUP(LEFT(B55,1),身分驗證!A2:B27,2,0)&amp;RIGHT(B55,9),1),10)=0,"正確","錯誤")</f>
        <v>#N/A</v>
      </c>
      <c r="I55" s="113"/>
    </row>
    <row r="56" spans="1:9" x14ac:dyDescent="0.25">
      <c r="A56" s="85" t="s">
        <v>92</v>
      </c>
      <c r="B56" s="86"/>
      <c r="C56" s="112"/>
      <c r="D56" s="93"/>
      <c r="E56" s="112"/>
      <c r="F56" s="112"/>
      <c r="G56" s="119"/>
      <c r="H56" s="117" t="e">
        <f>IF(MOD(MID(VLOOKUP(LEFT(B56,1),身分驗證!A2:B27,2,0)&amp;RIGHT(B56,9),2,1)*9+MID(VLOOKUP(LEFT(B56,1),身分驗證!A2:B27,2,0)&amp;RIGHT(B56,9),3,1)*8+MID(VLOOKUP(LEFT(B56,1),身分驗證!A2:B27,2,0)&amp;RIGHT(B56,9),4,1)*7+MID(VLOOKUP(LEFT(B56,1),身分驗證!A2:B27,2,0)&amp;RIGHT(B56,9),5,1)*6+MID(VLOOKUP(LEFT(B56,1),身分驗證!A2:B27,2,0)&amp;RIGHT(B56,9),6,1)*5+MID(VLOOKUP(LEFT(B56,1),身分驗證!A2:B27,2,0)&amp;RIGHT(B56,9),7,1)*4+MID(VLOOKUP(LEFT(B56,1),身分驗證!A2:B27,2,0)&amp;RIGHT(B56,9),8,1)*3+MID(VLOOKUP(LEFT(B56,1),身分驗證!A2:B27,2,0)&amp;RIGHT(B56,9),9,1)*2+MID(VLOOKUP(LEFT(B56,1),身分驗證!A2:B27,2,0)&amp;RIGHT(B56,9),10,1)*1+LEFT(VLOOKUP(LEFT(B56,1),身分驗證!A2:B27,2,0)&amp;RIGHT(B56,9),1)+RIGHT(VLOOKUP(LEFT(B56,1),身分驗證!A2:B27,2,0)&amp;RIGHT(B56,9),1),10)=0,"正確","錯誤")</f>
        <v>#N/A</v>
      </c>
      <c r="I56" s="113"/>
    </row>
    <row r="57" spans="1:9" x14ac:dyDescent="0.25">
      <c r="A57" s="85" t="s">
        <v>92</v>
      </c>
      <c r="B57" s="86"/>
      <c r="C57" s="112"/>
      <c r="D57" s="93"/>
      <c r="E57" s="112"/>
      <c r="F57" s="112"/>
      <c r="G57" s="119"/>
      <c r="H57" s="117" t="e">
        <f>IF(MOD(MID(VLOOKUP(LEFT(B57,1),身分驗證!A2:B27,2,0)&amp;RIGHT(B57,9),2,1)*9+MID(VLOOKUP(LEFT(B57,1),身分驗證!A2:B27,2,0)&amp;RIGHT(B57,9),3,1)*8+MID(VLOOKUP(LEFT(B57,1),身分驗證!A2:B27,2,0)&amp;RIGHT(B57,9),4,1)*7+MID(VLOOKUP(LEFT(B57,1),身分驗證!A2:B27,2,0)&amp;RIGHT(B57,9),5,1)*6+MID(VLOOKUP(LEFT(B57,1),身分驗證!A2:B27,2,0)&amp;RIGHT(B57,9),6,1)*5+MID(VLOOKUP(LEFT(B57,1),身分驗證!A2:B27,2,0)&amp;RIGHT(B57,9),7,1)*4+MID(VLOOKUP(LEFT(B57,1),身分驗證!A2:B27,2,0)&amp;RIGHT(B57,9),8,1)*3+MID(VLOOKUP(LEFT(B57,1),身分驗證!A2:B27,2,0)&amp;RIGHT(B57,9),9,1)*2+MID(VLOOKUP(LEFT(B57,1),身分驗證!A2:B27,2,0)&amp;RIGHT(B57,9),10,1)*1+LEFT(VLOOKUP(LEFT(B57,1),身分驗證!A2:B27,2,0)&amp;RIGHT(B57,9),1)+RIGHT(VLOOKUP(LEFT(B57,1),身分驗證!A2:B27,2,0)&amp;RIGHT(B57,9),1),10)=0,"正確","錯誤")</f>
        <v>#N/A</v>
      </c>
      <c r="I57" s="113"/>
    </row>
    <row r="58" spans="1:9" x14ac:dyDescent="0.25">
      <c r="A58" s="85" t="s">
        <v>92</v>
      </c>
      <c r="B58" s="86"/>
      <c r="C58" s="112"/>
      <c r="D58" s="93"/>
      <c r="E58" s="112"/>
      <c r="F58" s="112"/>
      <c r="G58" s="119"/>
      <c r="H58" s="117" t="e">
        <f>IF(MOD(MID(VLOOKUP(LEFT(B58,1),身分驗證!A2:B27,2,0)&amp;RIGHT(B58,9),2,1)*9+MID(VLOOKUP(LEFT(B58,1),身分驗證!A2:B27,2,0)&amp;RIGHT(B58,9),3,1)*8+MID(VLOOKUP(LEFT(B58,1),身分驗證!A2:B27,2,0)&amp;RIGHT(B58,9),4,1)*7+MID(VLOOKUP(LEFT(B58,1),身分驗證!A2:B27,2,0)&amp;RIGHT(B58,9),5,1)*6+MID(VLOOKUP(LEFT(B58,1),身分驗證!A2:B27,2,0)&amp;RIGHT(B58,9),6,1)*5+MID(VLOOKUP(LEFT(B58,1),身分驗證!A2:B27,2,0)&amp;RIGHT(B58,9),7,1)*4+MID(VLOOKUP(LEFT(B58,1),身分驗證!A2:B27,2,0)&amp;RIGHT(B58,9),8,1)*3+MID(VLOOKUP(LEFT(B58,1),身分驗證!A2:B27,2,0)&amp;RIGHT(B58,9),9,1)*2+MID(VLOOKUP(LEFT(B58,1),身分驗證!A2:B27,2,0)&amp;RIGHT(B58,9),10,1)*1+LEFT(VLOOKUP(LEFT(B58,1),身分驗證!A2:B27,2,0)&amp;RIGHT(B58,9),1)+RIGHT(VLOOKUP(LEFT(B58,1),身分驗證!A2:B27,2,0)&amp;RIGHT(B58,9),1),10)=0,"正確","錯誤")</f>
        <v>#N/A</v>
      </c>
      <c r="I58" s="113"/>
    </row>
    <row r="59" spans="1:9" x14ac:dyDescent="0.25">
      <c r="A59" s="85" t="s">
        <v>92</v>
      </c>
      <c r="B59" s="86"/>
      <c r="C59" s="112"/>
      <c r="D59" s="93"/>
      <c r="E59" s="112"/>
      <c r="F59" s="112"/>
      <c r="G59" s="119"/>
      <c r="H59" s="117" t="e">
        <f>IF(MOD(MID(VLOOKUP(LEFT(B59,1),身分驗證!A2:B27,2,0)&amp;RIGHT(B59,9),2,1)*9+MID(VLOOKUP(LEFT(B59,1),身分驗證!A2:B27,2,0)&amp;RIGHT(B59,9),3,1)*8+MID(VLOOKUP(LEFT(B59,1),身分驗證!A2:B27,2,0)&amp;RIGHT(B59,9),4,1)*7+MID(VLOOKUP(LEFT(B59,1),身分驗證!A2:B27,2,0)&amp;RIGHT(B59,9),5,1)*6+MID(VLOOKUP(LEFT(B59,1),身分驗證!A2:B27,2,0)&amp;RIGHT(B59,9),6,1)*5+MID(VLOOKUP(LEFT(B59,1),身分驗證!A2:B27,2,0)&amp;RIGHT(B59,9),7,1)*4+MID(VLOOKUP(LEFT(B59,1),身分驗證!A2:B27,2,0)&amp;RIGHT(B59,9),8,1)*3+MID(VLOOKUP(LEFT(B59,1),身分驗證!A2:B27,2,0)&amp;RIGHT(B59,9),9,1)*2+MID(VLOOKUP(LEFT(B59,1),身分驗證!A2:B27,2,0)&amp;RIGHT(B59,9),10,1)*1+LEFT(VLOOKUP(LEFT(B59,1),身分驗證!A2:B27,2,0)&amp;RIGHT(B59,9),1)+RIGHT(VLOOKUP(LEFT(B59,1),身分驗證!A2:B27,2,0)&amp;RIGHT(B59,9),1),10)=0,"正確","錯誤")</f>
        <v>#N/A</v>
      </c>
      <c r="I59" s="113"/>
    </row>
    <row r="60" spans="1:9" x14ac:dyDescent="0.25">
      <c r="A60" s="85" t="s">
        <v>92</v>
      </c>
      <c r="B60" s="86"/>
      <c r="C60" s="112"/>
      <c r="D60" s="93"/>
      <c r="E60" s="112"/>
      <c r="F60" s="112"/>
      <c r="G60" s="119"/>
      <c r="H60" s="117" t="e">
        <f>IF(MOD(MID(VLOOKUP(LEFT(B60,1),身分驗證!A2:B27,2,0)&amp;RIGHT(B60,9),2,1)*9+MID(VLOOKUP(LEFT(B60,1),身分驗證!A2:B27,2,0)&amp;RIGHT(B60,9),3,1)*8+MID(VLOOKUP(LEFT(B60,1),身分驗證!A2:B27,2,0)&amp;RIGHT(B60,9),4,1)*7+MID(VLOOKUP(LEFT(B60,1),身分驗證!A2:B27,2,0)&amp;RIGHT(B60,9),5,1)*6+MID(VLOOKUP(LEFT(B60,1),身分驗證!A2:B27,2,0)&amp;RIGHT(B60,9),6,1)*5+MID(VLOOKUP(LEFT(B60,1),身分驗證!A2:B27,2,0)&amp;RIGHT(B60,9),7,1)*4+MID(VLOOKUP(LEFT(B60,1),身分驗證!A2:B27,2,0)&amp;RIGHT(B60,9),8,1)*3+MID(VLOOKUP(LEFT(B60,1),身分驗證!A2:B27,2,0)&amp;RIGHT(B60,9),9,1)*2+MID(VLOOKUP(LEFT(B60,1),身分驗證!A2:B27,2,0)&amp;RIGHT(B60,9),10,1)*1+LEFT(VLOOKUP(LEFT(B60,1),身分驗證!A2:B27,2,0)&amp;RIGHT(B60,9),1)+RIGHT(VLOOKUP(LEFT(B60,1),身分驗證!A2:B27,2,0)&amp;RIGHT(B60,9),1),10)=0,"正確","錯誤")</f>
        <v>#N/A</v>
      </c>
      <c r="I60" s="113"/>
    </row>
    <row r="61" spans="1:9" x14ac:dyDescent="0.25">
      <c r="A61" s="85" t="s">
        <v>92</v>
      </c>
      <c r="B61" s="86"/>
      <c r="C61" s="112"/>
      <c r="D61" s="93"/>
      <c r="E61" s="112"/>
      <c r="F61" s="112"/>
      <c r="G61" s="119"/>
      <c r="H61" s="117" t="e">
        <f>IF(MOD(MID(VLOOKUP(LEFT(B61,1),身分驗證!A2:B27,2,0)&amp;RIGHT(B61,9),2,1)*9+MID(VLOOKUP(LEFT(B61,1),身分驗證!A2:B27,2,0)&amp;RIGHT(B61,9),3,1)*8+MID(VLOOKUP(LEFT(B61,1),身分驗證!A2:B27,2,0)&amp;RIGHT(B61,9),4,1)*7+MID(VLOOKUP(LEFT(B61,1),身分驗證!A2:B27,2,0)&amp;RIGHT(B61,9),5,1)*6+MID(VLOOKUP(LEFT(B61,1),身分驗證!A2:B27,2,0)&amp;RIGHT(B61,9),6,1)*5+MID(VLOOKUP(LEFT(B61,1),身分驗證!A2:B27,2,0)&amp;RIGHT(B61,9),7,1)*4+MID(VLOOKUP(LEFT(B61,1),身分驗證!A2:B27,2,0)&amp;RIGHT(B61,9),8,1)*3+MID(VLOOKUP(LEFT(B61,1),身分驗證!A2:B27,2,0)&amp;RIGHT(B61,9),9,1)*2+MID(VLOOKUP(LEFT(B61,1),身分驗證!A2:B27,2,0)&amp;RIGHT(B61,9),10,1)*1+LEFT(VLOOKUP(LEFT(B61,1),身分驗證!A2:B27,2,0)&amp;RIGHT(B61,9),1)+RIGHT(VLOOKUP(LEFT(B61,1),身分驗證!A2:B27,2,0)&amp;RIGHT(B61,9),1),10)=0,"正確","錯誤")</f>
        <v>#N/A</v>
      </c>
      <c r="I61" s="113"/>
    </row>
    <row r="62" spans="1:9" x14ac:dyDescent="0.25">
      <c r="A62" s="85" t="s">
        <v>92</v>
      </c>
      <c r="B62" s="86"/>
      <c r="C62" s="112"/>
      <c r="D62" s="93"/>
      <c r="E62" s="112"/>
      <c r="F62" s="112"/>
      <c r="G62" s="119"/>
      <c r="H62" s="117" t="e">
        <f>IF(MOD(MID(VLOOKUP(LEFT(B62,1),身分驗證!A2:B27,2,0)&amp;RIGHT(B62,9),2,1)*9+MID(VLOOKUP(LEFT(B62,1),身分驗證!A2:B27,2,0)&amp;RIGHT(B62,9),3,1)*8+MID(VLOOKUP(LEFT(B62,1),身分驗證!A2:B27,2,0)&amp;RIGHT(B62,9),4,1)*7+MID(VLOOKUP(LEFT(B62,1),身分驗證!A2:B27,2,0)&amp;RIGHT(B62,9),5,1)*6+MID(VLOOKUP(LEFT(B62,1),身分驗證!A2:B27,2,0)&amp;RIGHT(B62,9),6,1)*5+MID(VLOOKUP(LEFT(B62,1),身分驗證!A2:B27,2,0)&amp;RIGHT(B62,9),7,1)*4+MID(VLOOKUP(LEFT(B62,1),身分驗證!A2:B27,2,0)&amp;RIGHT(B62,9),8,1)*3+MID(VLOOKUP(LEFT(B62,1),身分驗證!A2:B27,2,0)&amp;RIGHT(B62,9),9,1)*2+MID(VLOOKUP(LEFT(B62,1),身分驗證!A2:B27,2,0)&amp;RIGHT(B62,9),10,1)*1+LEFT(VLOOKUP(LEFT(B62,1),身分驗證!A2:B27,2,0)&amp;RIGHT(B62,9),1)+RIGHT(VLOOKUP(LEFT(B62,1),身分驗證!A2:B27,2,0)&amp;RIGHT(B62,9),1),10)=0,"正確","錯誤")</f>
        <v>#N/A</v>
      </c>
      <c r="I62" s="113"/>
    </row>
    <row r="63" spans="1:9" x14ac:dyDescent="0.25">
      <c r="A63" s="85" t="s">
        <v>92</v>
      </c>
      <c r="B63" s="86"/>
      <c r="C63" s="112"/>
      <c r="D63" s="93"/>
      <c r="E63" s="112"/>
      <c r="F63" s="112"/>
      <c r="G63" s="119"/>
      <c r="H63" s="117" t="e">
        <f>IF(MOD(MID(VLOOKUP(LEFT(B63,1),身分驗證!A2:B27,2,0)&amp;RIGHT(B63,9),2,1)*9+MID(VLOOKUP(LEFT(B63,1),身分驗證!A2:B27,2,0)&amp;RIGHT(B63,9),3,1)*8+MID(VLOOKUP(LEFT(B63,1),身分驗證!A2:B27,2,0)&amp;RIGHT(B63,9),4,1)*7+MID(VLOOKUP(LEFT(B63,1),身分驗證!A2:B27,2,0)&amp;RIGHT(B63,9),5,1)*6+MID(VLOOKUP(LEFT(B63,1),身分驗證!A2:B27,2,0)&amp;RIGHT(B63,9),6,1)*5+MID(VLOOKUP(LEFT(B63,1),身分驗證!A2:B27,2,0)&amp;RIGHT(B63,9),7,1)*4+MID(VLOOKUP(LEFT(B63,1),身分驗證!A2:B27,2,0)&amp;RIGHT(B63,9),8,1)*3+MID(VLOOKUP(LEFT(B63,1),身分驗證!A2:B27,2,0)&amp;RIGHT(B63,9),9,1)*2+MID(VLOOKUP(LEFT(B63,1),身分驗證!A2:B27,2,0)&amp;RIGHT(B63,9),10,1)*1+LEFT(VLOOKUP(LEFT(B63,1),身分驗證!A2:B27,2,0)&amp;RIGHT(B63,9),1)+RIGHT(VLOOKUP(LEFT(B63,1),身分驗證!A2:B27,2,0)&amp;RIGHT(B63,9),1),10)=0,"正確","錯誤")</f>
        <v>#N/A</v>
      </c>
      <c r="I63" s="113"/>
    </row>
    <row r="64" spans="1:9" x14ac:dyDescent="0.25">
      <c r="A64" s="85" t="s">
        <v>92</v>
      </c>
      <c r="B64" s="86"/>
      <c r="C64" s="112"/>
      <c r="D64" s="93"/>
      <c r="E64" s="112"/>
      <c r="F64" s="112"/>
      <c r="G64" s="119"/>
      <c r="H64" s="117" t="e">
        <f>IF(MOD(MID(VLOOKUP(LEFT(B64,1),身分驗證!A2:B27,2,0)&amp;RIGHT(B64,9),2,1)*9+MID(VLOOKUP(LEFT(B64,1),身分驗證!A2:B27,2,0)&amp;RIGHT(B64,9),3,1)*8+MID(VLOOKUP(LEFT(B64,1),身分驗證!A2:B27,2,0)&amp;RIGHT(B64,9),4,1)*7+MID(VLOOKUP(LEFT(B64,1),身分驗證!A2:B27,2,0)&amp;RIGHT(B64,9),5,1)*6+MID(VLOOKUP(LEFT(B64,1),身分驗證!A2:B27,2,0)&amp;RIGHT(B64,9),6,1)*5+MID(VLOOKUP(LEFT(B64,1),身分驗證!A2:B27,2,0)&amp;RIGHT(B64,9),7,1)*4+MID(VLOOKUP(LEFT(B64,1),身分驗證!A2:B27,2,0)&amp;RIGHT(B64,9),8,1)*3+MID(VLOOKUP(LEFT(B64,1),身分驗證!A2:B27,2,0)&amp;RIGHT(B64,9),9,1)*2+MID(VLOOKUP(LEFT(B64,1),身分驗證!A2:B27,2,0)&amp;RIGHT(B64,9),10,1)*1+LEFT(VLOOKUP(LEFT(B64,1),身分驗證!A2:B27,2,0)&amp;RIGHT(B64,9),1)+RIGHT(VLOOKUP(LEFT(B64,1),身分驗證!A2:B27,2,0)&amp;RIGHT(B64,9),1),10)=0,"正確","錯誤")</f>
        <v>#N/A</v>
      </c>
      <c r="I64" s="113"/>
    </row>
    <row r="65" spans="1:9" x14ac:dyDescent="0.25">
      <c r="A65" s="85" t="s">
        <v>92</v>
      </c>
      <c r="B65" s="86"/>
      <c r="C65" s="112"/>
      <c r="D65" s="93"/>
      <c r="E65" s="112"/>
      <c r="F65" s="112"/>
      <c r="G65" s="119"/>
      <c r="H65" s="117" t="e">
        <f>IF(MOD(MID(VLOOKUP(LEFT(B65,1),身分驗證!A2:B27,2,0)&amp;RIGHT(B65,9),2,1)*9+MID(VLOOKUP(LEFT(B65,1),身分驗證!A2:B27,2,0)&amp;RIGHT(B65,9),3,1)*8+MID(VLOOKUP(LEFT(B65,1),身分驗證!A2:B27,2,0)&amp;RIGHT(B65,9),4,1)*7+MID(VLOOKUP(LEFT(B65,1),身分驗證!A2:B27,2,0)&amp;RIGHT(B65,9),5,1)*6+MID(VLOOKUP(LEFT(B65,1),身分驗證!A2:B27,2,0)&amp;RIGHT(B65,9),6,1)*5+MID(VLOOKUP(LEFT(B65,1),身分驗證!A2:B27,2,0)&amp;RIGHT(B65,9),7,1)*4+MID(VLOOKUP(LEFT(B65,1),身分驗證!A2:B27,2,0)&amp;RIGHT(B65,9),8,1)*3+MID(VLOOKUP(LEFT(B65,1),身分驗證!A2:B27,2,0)&amp;RIGHT(B65,9),9,1)*2+MID(VLOOKUP(LEFT(B65,1),身分驗證!A2:B27,2,0)&amp;RIGHT(B65,9),10,1)*1+LEFT(VLOOKUP(LEFT(B65,1),身分驗證!A2:B27,2,0)&amp;RIGHT(B65,9),1)+RIGHT(VLOOKUP(LEFT(B65,1),身分驗證!A2:B27,2,0)&amp;RIGHT(B65,9),1),10)=0,"正確","錯誤")</f>
        <v>#N/A</v>
      </c>
      <c r="I65" s="113"/>
    </row>
    <row r="66" spans="1:9" x14ac:dyDescent="0.25">
      <c r="A66" s="85" t="s">
        <v>92</v>
      </c>
      <c r="B66" s="86"/>
      <c r="C66" s="112"/>
      <c r="D66" s="93"/>
      <c r="E66" s="112"/>
      <c r="F66" s="112"/>
      <c r="G66" s="119"/>
      <c r="H66" s="117" t="e">
        <f>IF(MOD(MID(VLOOKUP(LEFT(B66,1),身分驗證!A2:B27,2,0)&amp;RIGHT(B66,9),2,1)*9+MID(VLOOKUP(LEFT(B66,1),身分驗證!A2:B27,2,0)&amp;RIGHT(B66,9),3,1)*8+MID(VLOOKUP(LEFT(B66,1),身分驗證!A2:B27,2,0)&amp;RIGHT(B66,9),4,1)*7+MID(VLOOKUP(LEFT(B66,1),身分驗證!A2:B27,2,0)&amp;RIGHT(B66,9),5,1)*6+MID(VLOOKUP(LEFT(B66,1),身分驗證!A2:B27,2,0)&amp;RIGHT(B66,9),6,1)*5+MID(VLOOKUP(LEFT(B66,1),身分驗證!A2:B27,2,0)&amp;RIGHT(B66,9),7,1)*4+MID(VLOOKUP(LEFT(B66,1),身分驗證!A2:B27,2,0)&amp;RIGHT(B66,9),8,1)*3+MID(VLOOKUP(LEFT(B66,1),身分驗證!A2:B27,2,0)&amp;RIGHT(B66,9),9,1)*2+MID(VLOOKUP(LEFT(B66,1),身分驗證!A2:B27,2,0)&amp;RIGHT(B66,9),10,1)*1+LEFT(VLOOKUP(LEFT(B66,1),身分驗證!A2:B27,2,0)&amp;RIGHT(B66,9),1)+RIGHT(VLOOKUP(LEFT(B66,1),身分驗證!A2:B27,2,0)&amp;RIGHT(B66,9),1),10)=0,"正確","錯誤")</f>
        <v>#N/A</v>
      </c>
      <c r="I66" s="113"/>
    </row>
    <row r="67" spans="1:9" x14ac:dyDescent="0.25">
      <c r="A67" s="85" t="s">
        <v>92</v>
      </c>
      <c r="B67" s="86"/>
      <c r="C67" s="112"/>
      <c r="D67" s="93"/>
      <c r="E67" s="112"/>
      <c r="F67" s="112"/>
      <c r="G67" s="119"/>
      <c r="H67" s="117" t="e">
        <f>IF(MOD(MID(VLOOKUP(LEFT(B67,1),身分驗證!A2:B27,2,0)&amp;RIGHT(B67,9),2,1)*9+MID(VLOOKUP(LEFT(B67,1),身分驗證!A2:B27,2,0)&amp;RIGHT(B67,9),3,1)*8+MID(VLOOKUP(LEFT(B67,1),身分驗證!A2:B27,2,0)&amp;RIGHT(B67,9),4,1)*7+MID(VLOOKUP(LEFT(B67,1),身分驗證!A2:B27,2,0)&amp;RIGHT(B67,9),5,1)*6+MID(VLOOKUP(LEFT(B67,1),身分驗證!A2:B27,2,0)&amp;RIGHT(B67,9),6,1)*5+MID(VLOOKUP(LEFT(B67,1),身分驗證!A2:B27,2,0)&amp;RIGHT(B67,9),7,1)*4+MID(VLOOKUP(LEFT(B67,1),身分驗證!A2:B27,2,0)&amp;RIGHT(B67,9),8,1)*3+MID(VLOOKUP(LEFT(B67,1),身分驗證!A2:B27,2,0)&amp;RIGHT(B67,9),9,1)*2+MID(VLOOKUP(LEFT(B67,1),身分驗證!A2:B27,2,0)&amp;RIGHT(B67,9),10,1)*1+LEFT(VLOOKUP(LEFT(B67,1),身分驗證!A2:B27,2,0)&amp;RIGHT(B67,9),1)+RIGHT(VLOOKUP(LEFT(B67,1),身分驗證!A2:B27,2,0)&amp;RIGHT(B67,9),1),10)=0,"正確","錯誤")</f>
        <v>#N/A</v>
      </c>
      <c r="I67" s="113"/>
    </row>
    <row r="68" spans="1:9" x14ac:dyDescent="0.25">
      <c r="A68" s="85" t="s">
        <v>92</v>
      </c>
      <c r="B68" s="86"/>
      <c r="C68" s="112"/>
      <c r="D68" s="93"/>
      <c r="E68" s="112"/>
      <c r="F68" s="112"/>
      <c r="G68" s="119"/>
      <c r="H68" s="117" t="e">
        <f>IF(MOD(MID(VLOOKUP(LEFT(B68,1),身分驗證!A2:B27,2,0)&amp;RIGHT(B68,9),2,1)*9+MID(VLOOKUP(LEFT(B68,1),身分驗證!A2:B27,2,0)&amp;RIGHT(B68,9),3,1)*8+MID(VLOOKUP(LEFT(B68,1),身分驗證!A2:B27,2,0)&amp;RIGHT(B68,9),4,1)*7+MID(VLOOKUP(LEFT(B68,1),身分驗證!A2:B27,2,0)&amp;RIGHT(B68,9),5,1)*6+MID(VLOOKUP(LEFT(B68,1),身分驗證!A2:B27,2,0)&amp;RIGHT(B68,9),6,1)*5+MID(VLOOKUP(LEFT(B68,1),身分驗證!A2:B27,2,0)&amp;RIGHT(B68,9),7,1)*4+MID(VLOOKUP(LEFT(B68,1),身分驗證!A2:B27,2,0)&amp;RIGHT(B68,9),8,1)*3+MID(VLOOKUP(LEFT(B68,1),身分驗證!A2:B27,2,0)&amp;RIGHT(B68,9),9,1)*2+MID(VLOOKUP(LEFT(B68,1),身分驗證!A2:B27,2,0)&amp;RIGHT(B68,9),10,1)*1+LEFT(VLOOKUP(LEFT(B68,1),身分驗證!A2:B27,2,0)&amp;RIGHT(B68,9),1)+RIGHT(VLOOKUP(LEFT(B68,1),身分驗證!A2:B27,2,0)&amp;RIGHT(B68,9),1),10)=0,"正確","錯誤")</f>
        <v>#N/A</v>
      </c>
      <c r="I68" s="113"/>
    </row>
    <row r="69" spans="1:9" x14ac:dyDescent="0.25">
      <c r="A69" s="85" t="s">
        <v>92</v>
      </c>
      <c r="B69" s="86"/>
      <c r="C69" s="112"/>
      <c r="D69" s="93"/>
      <c r="E69" s="112"/>
      <c r="F69" s="112"/>
      <c r="G69" s="119"/>
      <c r="H69" s="117" t="e">
        <f>IF(MOD(MID(VLOOKUP(LEFT(B69,1),身分驗證!A2:B27,2,0)&amp;RIGHT(B69,9),2,1)*9+MID(VLOOKUP(LEFT(B69,1),身分驗證!A2:B27,2,0)&amp;RIGHT(B69,9),3,1)*8+MID(VLOOKUP(LEFT(B69,1),身分驗證!A2:B27,2,0)&amp;RIGHT(B69,9),4,1)*7+MID(VLOOKUP(LEFT(B69,1),身分驗證!A2:B27,2,0)&amp;RIGHT(B69,9),5,1)*6+MID(VLOOKUP(LEFT(B69,1),身分驗證!A2:B27,2,0)&amp;RIGHT(B69,9),6,1)*5+MID(VLOOKUP(LEFT(B69,1),身分驗證!A2:B27,2,0)&amp;RIGHT(B69,9),7,1)*4+MID(VLOOKUP(LEFT(B69,1),身分驗證!A2:B27,2,0)&amp;RIGHT(B69,9),8,1)*3+MID(VLOOKUP(LEFT(B69,1),身分驗證!A2:B27,2,0)&amp;RIGHT(B69,9),9,1)*2+MID(VLOOKUP(LEFT(B69,1),身分驗證!A2:B27,2,0)&amp;RIGHT(B69,9),10,1)*1+LEFT(VLOOKUP(LEFT(B69,1),身分驗證!A2:B27,2,0)&amp;RIGHT(B69,9),1)+RIGHT(VLOOKUP(LEFT(B69,1),身分驗證!A2:B27,2,0)&amp;RIGHT(B69,9),1),10)=0,"正確","錯誤")</f>
        <v>#N/A</v>
      </c>
      <c r="I69" s="113"/>
    </row>
    <row r="70" spans="1:9" x14ac:dyDescent="0.25">
      <c r="A70" s="85" t="s">
        <v>92</v>
      </c>
      <c r="B70" s="86"/>
      <c r="C70" s="112"/>
      <c r="D70" s="93"/>
      <c r="E70" s="112"/>
      <c r="F70" s="112"/>
      <c r="G70" s="119"/>
      <c r="H70" s="117" t="e">
        <f>IF(MOD(MID(VLOOKUP(LEFT(B70,1),身分驗證!A2:B27,2,0)&amp;RIGHT(B70,9),2,1)*9+MID(VLOOKUP(LEFT(B70,1),身分驗證!A2:B27,2,0)&amp;RIGHT(B70,9),3,1)*8+MID(VLOOKUP(LEFT(B70,1),身分驗證!A2:B27,2,0)&amp;RIGHT(B70,9),4,1)*7+MID(VLOOKUP(LEFT(B70,1),身分驗證!A2:B27,2,0)&amp;RIGHT(B70,9),5,1)*6+MID(VLOOKUP(LEFT(B70,1),身分驗證!A2:B27,2,0)&amp;RIGHT(B70,9),6,1)*5+MID(VLOOKUP(LEFT(B70,1),身分驗證!A2:B27,2,0)&amp;RIGHT(B70,9),7,1)*4+MID(VLOOKUP(LEFT(B70,1),身分驗證!A2:B27,2,0)&amp;RIGHT(B70,9),8,1)*3+MID(VLOOKUP(LEFT(B70,1),身分驗證!A2:B27,2,0)&amp;RIGHT(B70,9),9,1)*2+MID(VLOOKUP(LEFT(B70,1),身分驗證!A2:B27,2,0)&amp;RIGHT(B70,9),10,1)*1+LEFT(VLOOKUP(LEFT(B70,1),身分驗證!A2:B27,2,0)&amp;RIGHT(B70,9),1)+RIGHT(VLOOKUP(LEFT(B70,1),身分驗證!A2:B27,2,0)&amp;RIGHT(B70,9),1),10)=0,"正確","錯誤")</f>
        <v>#N/A</v>
      </c>
      <c r="I70" s="113"/>
    </row>
    <row r="71" spans="1:9" x14ac:dyDescent="0.25">
      <c r="A71" s="85" t="s">
        <v>92</v>
      </c>
      <c r="B71" s="86"/>
      <c r="C71" s="112"/>
      <c r="D71" s="93"/>
      <c r="E71" s="112"/>
      <c r="F71" s="112"/>
      <c r="G71" s="119"/>
      <c r="H71" s="117" t="e">
        <f>IF(MOD(MID(VLOOKUP(LEFT(B71,1),身分驗證!A2:B27,2,0)&amp;RIGHT(B71,9),2,1)*9+MID(VLOOKUP(LEFT(B71,1),身分驗證!A2:B27,2,0)&amp;RIGHT(B71,9),3,1)*8+MID(VLOOKUP(LEFT(B71,1),身分驗證!A2:B27,2,0)&amp;RIGHT(B71,9),4,1)*7+MID(VLOOKUP(LEFT(B71,1),身分驗證!A2:B27,2,0)&amp;RIGHT(B71,9),5,1)*6+MID(VLOOKUP(LEFT(B71,1),身分驗證!A2:B27,2,0)&amp;RIGHT(B71,9),6,1)*5+MID(VLOOKUP(LEFT(B71,1),身分驗證!A2:B27,2,0)&amp;RIGHT(B71,9),7,1)*4+MID(VLOOKUP(LEFT(B71,1),身分驗證!A2:B27,2,0)&amp;RIGHT(B71,9),8,1)*3+MID(VLOOKUP(LEFT(B71,1),身分驗證!A2:B27,2,0)&amp;RIGHT(B71,9),9,1)*2+MID(VLOOKUP(LEFT(B71,1),身分驗證!A2:B27,2,0)&amp;RIGHT(B71,9),10,1)*1+LEFT(VLOOKUP(LEFT(B71,1),身分驗證!A2:B27,2,0)&amp;RIGHT(B71,9),1)+RIGHT(VLOOKUP(LEFT(B71,1),身分驗證!A2:B27,2,0)&amp;RIGHT(B71,9),1),10)=0,"正確","錯誤")</f>
        <v>#N/A</v>
      </c>
      <c r="I71" s="113"/>
    </row>
    <row r="72" spans="1:9" x14ac:dyDescent="0.25">
      <c r="A72" s="85" t="s">
        <v>92</v>
      </c>
      <c r="B72" s="86"/>
      <c r="C72" s="112"/>
      <c r="D72" s="93"/>
      <c r="E72" s="112"/>
      <c r="F72" s="112"/>
      <c r="G72" s="119"/>
      <c r="H72" s="117" t="e">
        <f>IF(MOD(MID(VLOOKUP(LEFT(B72,1),身分驗證!A2:B27,2,0)&amp;RIGHT(B72,9),2,1)*9+MID(VLOOKUP(LEFT(B72,1),身分驗證!A2:B27,2,0)&amp;RIGHT(B72,9),3,1)*8+MID(VLOOKUP(LEFT(B72,1),身分驗證!A2:B27,2,0)&amp;RIGHT(B72,9),4,1)*7+MID(VLOOKUP(LEFT(B72,1),身分驗證!A2:B27,2,0)&amp;RIGHT(B72,9),5,1)*6+MID(VLOOKUP(LEFT(B72,1),身分驗證!A2:B27,2,0)&amp;RIGHT(B72,9),6,1)*5+MID(VLOOKUP(LEFT(B72,1),身分驗證!A2:B27,2,0)&amp;RIGHT(B72,9),7,1)*4+MID(VLOOKUP(LEFT(B72,1),身分驗證!A2:B27,2,0)&amp;RIGHT(B72,9),8,1)*3+MID(VLOOKUP(LEFT(B72,1),身分驗證!A2:B27,2,0)&amp;RIGHT(B72,9),9,1)*2+MID(VLOOKUP(LEFT(B72,1),身分驗證!A2:B27,2,0)&amp;RIGHT(B72,9),10,1)*1+LEFT(VLOOKUP(LEFT(B72,1),身分驗證!A2:B27,2,0)&amp;RIGHT(B72,9),1)+RIGHT(VLOOKUP(LEFT(B72,1),身分驗證!A2:B27,2,0)&amp;RIGHT(B72,9),1),10)=0,"正確","錯誤")</f>
        <v>#N/A</v>
      </c>
      <c r="I72" s="113"/>
    </row>
    <row r="73" spans="1:9" x14ac:dyDescent="0.25">
      <c r="A73" s="85" t="s">
        <v>92</v>
      </c>
      <c r="B73" s="86"/>
      <c r="C73" s="112"/>
      <c r="D73" s="93"/>
      <c r="E73" s="112"/>
      <c r="F73" s="112"/>
      <c r="G73" s="119"/>
      <c r="H73" s="117" t="e">
        <f>IF(MOD(MID(VLOOKUP(LEFT(B73,1),身分驗證!A2:B27,2,0)&amp;RIGHT(B73,9),2,1)*9+MID(VLOOKUP(LEFT(B73,1),身分驗證!A2:B27,2,0)&amp;RIGHT(B73,9),3,1)*8+MID(VLOOKUP(LEFT(B73,1),身分驗證!A2:B27,2,0)&amp;RIGHT(B73,9),4,1)*7+MID(VLOOKUP(LEFT(B73,1),身分驗證!A2:B27,2,0)&amp;RIGHT(B73,9),5,1)*6+MID(VLOOKUP(LEFT(B73,1),身分驗證!A2:B27,2,0)&amp;RIGHT(B73,9),6,1)*5+MID(VLOOKUP(LEFT(B73,1),身分驗證!A2:B27,2,0)&amp;RIGHT(B73,9),7,1)*4+MID(VLOOKUP(LEFT(B73,1),身分驗證!A2:B27,2,0)&amp;RIGHT(B73,9),8,1)*3+MID(VLOOKUP(LEFT(B73,1),身分驗證!A2:B27,2,0)&amp;RIGHT(B73,9),9,1)*2+MID(VLOOKUP(LEFT(B73,1),身分驗證!A2:B27,2,0)&amp;RIGHT(B73,9),10,1)*1+LEFT(VLOOKUP(LEFT(B73,1),身分驗證!A2:B27,2,0)&amp;RIGHT(B73,9),1)+RIGHT(VLOOKUP(LEFT(B73,1),身分驗證!A2:B27,2,0)&amp;RIGHT(B73,9),1),10)=0,"正確","錯誤")</f>
        <v>#N/A</v>
      </c>
      <c r="I73" s="113"/>
    </row>
    <row r="74" spans="1:9" x14ac:dyDescent="0.25">
      <c r="A74" s="85" t="s">
        <v>92</v>
      </c>
      <c r="B74" s="86"/>
      <c r="C74" s="112"/>
      <c r="D74" s="93"/>
      <c r="E74" s="112"/>
      <c r="F74" s="112"/>
      <c r="G74" s="119"/>
      <c r="H74" s="117" t="e">
        <f>IF(MOD(MID(VLOOKUP(LEFT(B74,1),身分驗證!A2:B27,2,0)&amp;RIGHT(B74,9),2,1)*9+MID(VLOOKUP(LEFT(B74,1),身分驗證!A2:B27,2,0)&amp;RIGHT(B74,9),3,1)*8+MID(VLOOKUP(LEFT(B74,1),身分驗證!A2:B27,2,0)&amp;RIGHT(B74,9),4,1)*7+MID(VLOOKUP(LEFT(B74,1),身分驗證!A2:B27,2,0)&amp;RIGHT(B74,9),5,1)*6+MID(VLOOKUP(LEFT(B74,1),身分驗證!A2:B27,2,0)&amp;RIGHT(B74,9),6,1)*5+MID(VLOOKUP(LEFT(B74,1),身分驗證!A2:B27,2,0)&amp;RIGHT(B74,9),7,1)*4+MID(VLOOKUP(LEFT(B74,1),身分驗證!A2:B27,2,0)&amp;RIGHT(B74,9),8,1)*3+MID(VLOOKUP(LEFT(B74,1),身分驗證!A2:B27,2,0)&amp;RIGHT(B74,9),9,1)*2+MID(VLOOKUP(LEFT(B74,1),身分驗證!A2:B27,2,0)&amp;RIGHT(B74,9),10,1)*1+LEFT(VLOOKUP(LEFT(B74,1),身分驗證!A2:B27,2,0)&amp;RIGHT(B74,9),1)+RIGHT(VLOOKUP(LEFT(B74,1),身分驗證!A2:B27,2,0)&amp;RIGHT(B74,9),1),10)=0,"正確","錯誤")</f>
        <v>#N/A</v>
      </c>
      <c r="I74" s="113"/>
    </row>
    <row r="75" spans="1:9" x14ac:dyDescent="0.25">
      <c r="A75" s="85" t="s">
        <v>92</v>
      </c>
      <c r="B75" s="86"/>
      <c r="C75" s="112"/>
      <c r="D75" s="93"/>
      <c r="E75" s="112"/>
      <c r="F75" s="112"/>
      <c r="G75" s="119"/>
      <c r="H75" s="117" t="e">
        <f>IF(MOD(MID(VLOOKUP(LEFT(B75,1),身分驗證!A2:B27,2,0)&amp;RIGHT(B75,9),2,1)*9+MID(VLOOKUP(LEFT(B75,1),身分驗證!A2:B27,2,0)&amp;RIGHT(B75,9),3,1)*8+MID(VLOOKUP(LEFT(B75,1),身分驗證!A2:B27,2,0)&amp;RIGHT(B75,9),4,1)*7+MID(VLOOKUP(LEFT(B75,1),身分驗證!A2:B27,2,0)&amp;RIGHT(B75,9),5,1)*6+MID(VLOOKUP(LEFT(B75,1),身分驗證!A2:B27,2,0)&amp;RIGHT(B75,9),6,1)*5+MID(VLOOKUP(LEFT(B75,1),身分驗證!A2:B27,2,0)&amp;RIGHT(B75,9),7,1)*4+MID(VLOOKUP(LEFT(B75,1),身分驗證!A2:B27,2,0)&amp;RIGHT(B75,9),8,1)*3+MID(VLOOKUP(LEFT(B75,1),身分驗證!A2:B27,2,0)&amp;RIGHT(B75,9),9,1)*2+MID(VLOOKUP(LEFT(B75,1),身分驗證!A2:B27,2,0)&amp;RIGHT(B75,9),10,1)*1+LEFT(VLOOKUP(LEFT(B75,1),身分驗證!A2:B27,2,0)&amp;RIGHT(B75,9),1)+RIGHT(VLOOKUP(LEFT(B75,1),身分驗證!A2:B27,2,0)&amp;RIGHT(B75,9),1),10)=0,"正確","錯誤")</f>
        <v>#N/A</v>
      </c>
      <c r="I75" s="113"/>
    </row>
    <row r="76" spans="1:9" x14ac:dyDescent="0.25">
      <c r="A76" s="85" t="s">
        <v>92</v>
      </c>
      <c r="B76" s="86"/>
      <c r="C76" s="112"/>
      <c r="D76" s="93"/>
      <c r="E76" s="112"/>
      <c r="F76" s="112"/>
      <c r="G76" s="119"/>
      <c r="H76" s="117" t="e">
        <f>IF(MOD(MID(VLOOKUP(LEFT(B76,1),身分驗證!A2:B27,2,0)&amp;RIGHT(B76,9),2,1)*9+MID(VLOOKUP(LEFT(B76,1),身分驗證!A2:B27,2,0)&amp;RIGHT(B76,9),3,1)*8+MID(VLOOKUP(LEFT(B76,1),身分驗證!A2:B27,2,0)&amp;RIGHT(B76,9),4,1)*7+MID(VLOOKUP(LEFT(B76,1),身分驗證!A2:B27,2,0)&amp;RIGHT(B76,9),5,1)*6+MID(VLOOKUP(LEFT(B76,1),身分驗證!A2:B27,2,0)&amp;RIGHT(B76,9),6,1)*5+MID(VLOOKUP(LEFT(B76,1),身分驗證!A2:B27,2,0)&amp;RIGHT(B76,9),7,1)*4+MID(VLOOKUP(LEFT(B76,1),身分驗證!A2:B27,2,0)&amp;RIGHT(B76,9),8,1)*3+MID(VLOOKUP(LEFT(B76,1),身分驗證!A2:B27,2,0)&amp;RIGHT(B76,9),9,1)*2+MID(VLOOKUP(LEFT(B76,1),身分驗證!A2:B27,2,0)&amp;RIGHT(B76,9),10,1)*1+LEFT(VLOOKUP(LEFT(B76,1),身分驗證!A2:B27,2,0)&amp;RIGHT(B76,9),1)+RIGHT(VLOOKUP(LEFT(B76,1),身分驗證!A2:B27,2,0)&amp;RIGHT(B76,9),1),10)=0,"正確","錯誤")</f>
        <v>#N/A</v>
      </c>
      <c r="I76" s="113"/>
    </row>
    <row r="77" spans="1:9" x14ac:dyDescent="0.25">
      <c r="A77" s="85" t="s">
        <v>92</v>
      </c>
      <c r="B77" s="86"/>
      <c r="C77" s="112"/>
      <c r="D77" s="93"/>
      <c r="E77" s="112"/>
      <c r="F77" s="112"/>
      <c r="G77" s="119"/>
      <c r="H77" s="117" t="e">
        <f>IF(MOD(MID(VLOOKUP(LEFT(B77,1),身分驗證!A2:B27,2,0)&amp;RIGHT(B77,9),2,1)*9+MID(VLOOKUP(LEFT(B77,1),身分驗證!A2:B27,2,0)&amp;RIGHT(B77,9),3,1)*8+MID(VLOOKUP(LEFT(B77,1),身分驗證!A2:B27,2,0)&amp;RIGHT(B77,9),4,1)*7+MID(VLOOKUP(LEFT(B77,1),身分驗證!A2:B27,2,0)&amp;RIGHT(B77,9),5,1)*6+MID(VLOOKUP(LEFT(B77,1),身分驗證!A2:B27,2,0)&amp;RIGHT(B77,9),6,1)*5+MID(VLOOKUP(LEFT(B77,1),身分驗證!A2:B27,2,0)&amp;RIGHT(B77,9),7,1)*4+MID(VLOOKUP(LEFT(B77,1),身分驗證!A2:B27,2,0)&amp;RIGHT(B77,9),8,1)*3+MID(VLOOKUP(LEFT(B77,1),身分驗證!A2:B27,2,0)&amp;RIGHT(B77,9),9,1)*2+MID(VLOOKUP(LEFT(B77,1),身分驗證!A2:B27,2,0)&amp;RIGHT(B77,9),10,1)*1+LEFT(VLOOKUP(LEFT(B77,1),身分驗證!A2:B27,2,0)&amp;RIGHT(B77,9),1)+RIGHT(VLOOKUP(LEFT(B77,1),身分驗證!A2:B27,2,0)&amp;RIGHT(B77,9),1),10)=0,"正確","錯誤")</f>
        <v>#N/A</v>
      </c>
      <c r="I77" s="113"/>
    </row>
    <row r="78" spans="1:9" x14ac:dyDescent="0.25">
      <c r="A78" s="85" t="s">
        <v>92</v>
      </c>
      <c r="B78" s="86"/>
      <c r="C78" s="112"/>
      <c r="D78" s="93"/>
      <c r="E78" s="112"/>
      <c r="F78" s="112"/>
      <c r="G78" s="119"/>
      <c r="H78" s="117" t="e">
        <f>IF(MOD(MID(VLOOKUP(LEFT(B78,1),身分驗證!A2:B27,2,0)&amp;RIGHT(B78,9),2,1)*9+MID(VLOOKUP(LEFT(B78,1),身分驗證!A2:B27,2,0)&amp;RIGHT(B78,9),3,1)*8+MID(VLOOKUP(LEFT(B78,1),身分驗證!A2:B27,2,0)&amp;RIGHT(B78,9),4,1)*7+MID(VLOOKUP(LEFT(B78,1),身分驗證!A2:B27,2,0)&amp;RIGHT(B78,9),5,1)*6+MID(VLOOKUP(LEFT(B78,1),身分驗證!A2:B27,2,0)&amp;RIGHT(B78,9),6,1)*5+MID(VLOOKUP(LEFT(B78,1),身分驗證!A2:B27,2,0)&amp;RIGHT(B78,9),7,1)*4+MID(VLOOKUP(LEFT(B78,1),身分驗證!A2:B27,2,0)&amp;RIGHT(B78,9),8,1)*3+MID(VLOOKUP(LEFT(B78,1),身分驗證!A2:B27,2,0)&amp;RIGHT(B78,9),9,1)*2+MID(VLOOKUP(LEFT(B78,1),身分驗證!A2:B27,2,0)&amp;RIGHT(B78,9),10,1)*1+LEFT(VLOOKUP(LEFT(B78,1),身分驗證!A2:B27,2,0)&amp;RIGHT(B78,9),1)+RIGHT(VLOOKUP(LEFT(B78,1),身分驗證!A2:B27,2,0)&amp;RIGHT(B78,9),1),10)=0,"正確","錯誤")</f>
        <v>#N/A</v>
      </c>
      <c r="I78" s="113"/>
    </row>
    <row r="79" spans="1:9" x14ac:dyDescent="0.25">
      <c r="A79" s="85" t="s">
        <v>92</v>
      </c>
      <c r="B79" s="86"/>
      <c r="C79" s="112"/>
      <c r="D79" s="93"/>
      <c r="E79" s="112"/>
      <c r="F79" s="112"/>
      <c r="G79" s="119"/>
      <c r="H79" s="117" t="e">
        <f>IF(MOD(MID(VLOOKUP(LEFT(B79,1),身分驗證!A2:B27,2,0)&amp;RIGHT(B79,9),2,1)*9+MID(VLOOKUP(LEFT(B79,1),身分驗證!A2:B27,2,0)&amp;RIGHT(B79,9),3,1)*8+MID(VLOOKUP(LEFT(B79,1),身分驗證!A2:B27,2,0)&amp;RIGHT(B79,9),4,1)*7+MID(VLOOKUP(LEFT(B79,1),身分驗證!A2:B27,2,0)&amp;RIGHT(B79,9),5,1)*6+MID(VLOOKUP(LEFT(B79,1),身分驗證!A2:B27,2,0)&amp;RIGHT(B79,9),6,1)*5+MID(VLOOKUP(LEFT(B79,1),身分驗證!A2:B27,2,0)&amp;RIGHT(B79,9),7,1)*4+MID(VLOOKUP(LEFT(B79,1),身分驗證!A2:B27,2,0)&amp;RIGHT(B79,9),8,1)*3+MID(VLOOKUP(LEFT(B79,1),身分驗證!A2:B27,2,0)&amp;RIGHT(B79,9),9,1)*2+MID(VLOOKUP(LEFT(B79,1),身分驗證!A2:B27,2,0)&amp;RIGHT(B79,9),10,1)*1+LEFT(VLOOKUP(LEFT(B79,1),身分驗證!A2:B27,2,0)&amp;RIGHT(B79,9),1)+RIGHT(VLOOKUP(LEFT(B79,1),身分驗證!A2:B27,2,0)&amp;RIGHT(B79,9),1),10)=0,"正確","錯誤")</f>
        <v>#N/A</v>
      </c>
      <c r="I79" s="113"/>
    </row>
    <row r="80" spans="1:9" x14ac:dyDescent="0.25">
      <c r="A80" s="85" t="s">
        <v>92</v>
      </c>
      <c r="B80" s="86"/>
      <c r="C80" s="112"/>
      <c r="D80" s="93"/>
      <c r="E80" s="112"/>
      <c r="F80" s="112"/>
      <c r="G80" s="119"/>
      <c r="H80" s="117" t="e">
        <f>IF(MOD(MID(VLOOKUP(LEFT(B80,1),身分驗證!A2:B27,2,0)&amp;RIGHT(B80,9),2,1)*9+MID(VLOOKUP(LEFT(B80,1),身分驗證!A2:B27,2,0)&amp;RIGHT(B80,9),3,1)*8+MID(VLOOKUP(LEFT(B80,1),身分驗證!A2:B27,2,0)&amp;RIGHT(B80,9),4,1)*7+MID(VLOOKUP(LEFT(B80,1),身分驗證!A2:B27,2,0)&amp;RIGHT(B80,9),5,1)*6+MID(VLOOKUP(LEFT(B80,1),身分驗證!A2:B27,2,0)&amp;RIGHT(B80,9),6,1)*5+MID(VLOOKUP(LEFT(B80,1),身分驗證!A2:B27,2,0)&amp;RIGHT(B80,9),7,1)*4+MID(VLOOKUP(LEFT(B80,1),身分驗證!A2:B27,2,0)&amp;RIGHT(B80,9),8,1)*3+MID(VLOOKUP(LEFT(B80,1),身分驗證!A2:B27,2,0)&amp;RIGHT(B80,9),9,1)*2+MID(VLOOKUP(LEFT(B80,1),身分驗證!A2:B27,2,0)&amp;RIGHT(B80,9),10,1)*1+LEFT(VLOOKUP(LEFT(B80,1),身分驗證!A2:B27,2,0)&amp;RIGHT(B80,9),1)+RIGHT(VLOOKUP(LEFT(B80,1),身分驗證!A2:B27,2,0)&amp;RIGHT(B80,9),1),10)=0,"正確","錯誤")</f>
        <v>#N/A</v>
      </c>
      <c r="I80" s="113"/>
    </row>
    <row r="81" spans="1:9" x14ac:dyDescent="0.25">
      <c r="A81" s="85" t="s">
        <v>92</v>
      </c>
      <c r="B81" s="86"/>
      <c r="C81" s="112"/>
      <c r="D81" s="93"/>
      <c r="E81" s="112"/>
      <c r="F81" s="112"/>
      <c r="G81" s="119"/>
      <c r="H81" s="117" t="e">
        <f>IF(MOD(MID(VLOOKUP(LEFT(B81,1),身分驗證!A2:B27,2,0)&amp;RIGHT(B81,9),2,1)*9+MID(VLOOKUP(LEFT(B81,1),身分驗證!A2:B27,2,0)&amp;RIGHT(B81,9),3,1)*8+MID(VLOOKUP(LEFT(B81,1),身分驗證!A2:B27,2,0)&amp;RIGHT(B81,9),4,1)*7+MID(VLOOKUP(LEFT(B81,1),身分驗證!A2:B27,2,0)&amp;RIGHT(B81,9),5,1)*6+MID(VLOOKUP(LEFT(B81,1),身分驗證!A2:B27,2,0)&amp;RIGHT(B81,9),6,1)*5+MID(VLOOKUP(LEFT(B81,1),身分驗證!A2:B27,2,0)&amp;RIGHT(B81,9),7,1)*4+MID(VLOOKUP(LEFT(B81,1),身分驗證!A2:B27,2,0)&amp;RIGHT(B81,9),8,1)*3+MID(VLOOKUP(LEFT(B81,1),身分驗證!A2:B27,2,0)&amp;RIGHT(B81,9),9,1)*2+MID(VLOOKUP(LEFT(B81,1),身分驗證!A2:B27,2,0)&amp;RIGHT(B81,9),10,1)*1+LEFT(VLOOKUP(LEFT(B81,1),身分驗證!A2:B27,2,0)&amp;RIGHT(B81,9),1)+RIGHT(VLOOKUP(LEFT(B81,1),身分驗證!A2:B27,2,0)&amp;RIGHT(B81,9),1),10)=0,"正確","錯誤")</f>
        <v>#N/A</v>
      </c>
      <c r="I81" s="113"/>
    </row>
    <row r="82" spans="1:9" x14ac:dyDescent="0.25">
      <c r="A82" s="85" t="s">
        <v>92</v>
      </c>
      <c r="B82" s="86"/>
      <c r="C82" s="112"/>
      <c r="D82" s="93"/>
      <c r="E82" s="112"/>
      <c r="F82" s="112"/>
      <c r="G82" s="119"/>
      <c r="H82" s="117" t="e">
        <f>IF(MOD(MID(VLOOKUP(LEFT(B82,1),身分驗證!A2:B27,2,0)&amp;RIGHT(B82,9),2,1)*9+MID(VLOOKUP(LEFT(B82,1),身分驗證!A2:B27,2,0)&amp;RIGHT(B82,9),3,1)*8+MID(VLOOKUP(LEFT(B82,1),身分驗證!A2:B27,2,0)&amp;RIGHT(B82,9),4,1)*7+MID(VLOOKUP(LEFT(B82,1),身分驗證!A2:B27,2,0)&amp;RIGHT(B82,9),5,1)*6+MID(VLOOKUP(LEFT(B82,1),身分驗證!A2:B27,2,0)&amp;RIGHT(B82,9),6,1)*5+MID(VLOOKUP(LEFT(B82,1),身分驗證!A2:B27,2,0)&amp;RIGHT(B82,9),7,1)*4+MID(VLOOKUP(LEFT(B82,1),身分驗證!A2:B27,2,0)&amp;RIGHT(B82,9),8,1)*3+MID(VLOOKUP(LEFT(B82,1),身分驗證!A2:B27,2,0)&amp;RIGHT(B82,9),9,1)*2+MID(VLOOKUP(LEFT(B82,1),身分驗證!A2:B27,2,0)&amp;RIGHT(B82,9),10,1)*1+LEFT(VLOOKUP(LEFT(B82,1),身分驗證!A2:B27,2,0)&amp;RIGHT(B82,9),1)+RIGHT(VLOOKUP(LEFT(B82,1),身分驗證!A2:B27,2,0)&amp;RIGHT(B82,9),1),10)=0,"正確","錯誤")</f>
        <v>#N/A</v>
      </c>
      <c r="I82" s="113"/>
    </row>
    <row r="83" spans="1:9" x14ac:dyDescent="0.25">
      <c r="A83" s="85" t="s">
        <v>92</v>
      </c>
      <c r="B83" s="86"/>
      <c r="C83" s="112"/>
      <c r="D83" s="93"/>
      <c r="E83" s="112"/>
      <c r="F83" s="112"/>
      <c r="G83" s="119"/>
      <c r="H83" s="117" t="e">
        <f>IF(MOD(MID(VLOOKUP(LEFT(B83,1),身分驗證!A2:B27,2,0)&amp;RIGHT(B83,9),2,1)*9+MID(VLOOKUP(LEFT(B83,1),身分驗證!A2:B27,2,0)&amp;RIGHT(B83,9),3,1)*8+MID(VLOOKUP(LEFT(B83,1),身分驗證!A2:B27,2,0)&amp;RIGHT(B83,9),4,1)*7+MID(VLOOKUP(LEFT(B83,1),身分驗證!A2:B27,2,0)&amp;RIGHT(B83,9),5,1)*6+MID(VLOOKUP(LEFT(B83,1),身分驗證!A2:B27,2,0)&amp;RIGHT(B83,9),6,1)*5+MID(VLOOKUP(LEFT(B83,1),身分驗證!A2:B27,2,0)&amp;RIGHT(B83,9),7,1)*4+MID(VLOOKUP(LEFT(B83,1),身分驗證!A2:B27,2,0)&amp;RIGHT(B83,9),8,1)*3+MID(VLOOKUP(LEFT(B83,1),身分驗證!A2:B27,2,0)&amp;RIGHT(B83,9),9,1)*2+MID(VLOOKUP(LEFT(B83,1),身分驗證!A2:B27,2,0)&amp;RIGHT(B83,9),10,1)*1+LEFT(VLOOKUP(LEFT(B83,1),身分驗證!A2:B27,2,0)&amp;RIGHT(B83,9),1)+RIGHT(VLOOKUP(LEFT(B83,1),身分驗證!A2:B27,2,0)&amp;RIGHT(B83,9),1),10)=0,"正確","錯誤")</f>
        <v>#N/A</v>
      </c>
      <c r="I83" s="113"/>
    </row>
    <row r="84" spans="1:9" x14ac:dyDescent="0.25">
      <c r="A84" s="85" t="s">
        <v>92</v>
      </c>
      <c r="B84" s="86"/>
      <c r="C84" s="112"/>
      <c r="D84" s="93"/>
      <c r="E84" s="112"/>
      <c r="F84" s="112"/>
      <c r="G84" s="119"/>
      <c r="H84" s="117" t="e">
        <f>IF(MOD(MID(VLOOKUP(LEFT(B84,1),身分驗證!A2:B27,2,0)&amp;RIGHT(B84,9),2,1)*9+MID(VLOOKUP(LEFT(B84,1),身分驗證!A2:B27,2,0)&amp;RIGHT(B84,9),3,1)*8+MID(VLOOKUP(LEFT(B84,1),身分驗證!A2:B27,2,0)&amp;RIGHT(B84,9),4,1)*7+MID(VLOOKUP(LEFT(B84,1),身分驗證!A2:B27,2,0)&amp;RIGHT(B84,9),5,1)*6+MID(VLOOKUP(LEFT(B84,1),身分驗證!A2:B27,2,0)&amp;RIGHT(B84,9),6,1)*5+MID(VLOOKUP(LEFT(B84,1),身分驗證!A2:B27,2,0)&amp;RIGHT(B84,9),7,1)*4+MID(VLOOKUP(LEFT(B84,1),身分驗證!A2:B27,2,0)&amp;RIGHT(B84,9),8,1)*3+MID(VLOOKUP(LEFT(B84,1),身分驗證!A2:B27,2,0)&amp;RIGHT(B84,9),9,1)*2+MID(VLOOKUP(LEFT(B84,1),身分驗證!A2:B27,2,0)&amp;RIGHT(B84,9),10,1)*1+LEFT(VLOOKUP(LEFT(B84,1),身分驗證!A2:B27,2,0)&amp;RIGHT(B84,9),1)+RIGHT(VLOOKUP(LEFT(B84,1),身分驗證!A2:B27,2,0)&amp;RIGHT(B84,9),1),10)=0,"正確","錯誤")</f>
        <v>#N/A</v>
      </c>
      <c r="I84" s="113"/>
    </row>
    <row r="85" spans="1:9" x14ac:dyDescent="0.25">
      <c r="A85" s="85" t="s">
        <v>92</v>
      </c>
      <c r="B85" s="86"/>
      <c r="C85" s="112"/>
      <c r="D85" s="93"/>
      <c r="E85" s="112"/>
      <c r="F85" s="112"/>
      <c r="G85" s="119"/>
      <c r="H85" s="117" t="e">
        <f>IF(MOD(MID(VLOOKUP(LEFT(B85,1),身分驗證!A2:B27,2,0)&amp;RIGHT(B85,9),2,1)*9+MID(VLOOKUP(LEFT(B85,1),身分驗證!A2:B27,2,0)&amp;RIGHT(B85,9),3,1)*8+MID(VLOOKUP(LEFT(B85,1),身分驗證!A2:B27,2,0)&amp;RIGHT(B85,9),4,1)*7+MID(VLOOKUP(LEFT(B85,1),身分驗證!A2:B27,2,0)&amp;RIGHT(B85,9),5,1)*6+MID(VLOOKUP(LEFT(B85,1),身分驗證!A2:B27,2,0)&amp;RIGHT(B85,9),6,1)*5+MID(VLOOKUP(LEFT(B85,1),身分驗證!A2:B27,2,0)&amp;RIGHT(B85,9),7,1)*4+MID(VLOOKUP(LEFT(B85,1),身分驗證!A2:B27,2,0)&amp;RIGHT(B85,9),8,1)*3+MID(VLOOKUP(LEFT(B85,1),身分驗證!A2:B27,2,0)&amp;RIGHT(B85,9),9,1)*2+MID(VLOOKUP(LEFT(B85,1),身分驗證!A2:B27,2,0)&amp;RIGHT(B85,9),10,1)*1+LEFT(VLOOKUP(LEFT(B85,1),身分驗證!A2:B27,2,0)&amp;RIGHT(B85,9),1)+RIGHT(VLOOKUP(LEFT(B85,1),身分驗證!A2:B27,2,0)&amp;RIGHT(B85,9),1),10)=0,"正確","錯誤")</f>
        <v>#N/A</v>
      </c>
      <c r="I85" s="113"/>
    </row>
    <row r="86" spans="1:9" x14ac:dyDescent="0.25">
      <c r="A86" s="85" t="s">
        <v>92</v>
      </c>
      <c r="B86" s="86"/>
      <c r="C86" s="112"/>
      <c r="D86" s="93"/>
      <c r="E86" s="112"/>
      <c r="F86" s="112"/>
      <c r="G86" s="119"/>
      <c r="H86" s="117" t="e">
        <f>IF(MOD(MID(VLOOKUP(LEFT(B86,1),身分驗證!A2:B27,2,0)&amp;RIGHT(B86,9),2,1)*9+MID(VLOOKUP(LEFT(B86,1),身分驗證!A2:B27,2,0)&amp;RIGHT(B86,9),3,1)*8+MID(VLOOKUP(LEFT(B86,1),身分驗證!A2:B27,2,0)&amp;RIGHT(B86,9),4,1)*7+MID(VLOOKUP(LEFT(B86,1),身分驗證!A2:B27,2,0)&amp;RIGHT(B86,9),5,1)*6+MID(VLOOKUP(LEFT(B86,1),身分驗證!A2:B27,2,0)&amp;RIGHT(B86,9),6,1)*5+MID(VLOOKUP(LEFT(B86,1),身分驗證!A2:B27,2,0)&amp;RIGHT(B86,9),7,1)*4+MID(VLOOKUP(LEFT(B86,1),身分驗證!A2:B27,2,0)&amp;RIGHT(B86,9),8,1)*3+MID(VLOOKUP(LEFT(B86,1),身分驗證!A2:B27,2,0)&amp;RIGHT(B86,9),9,1)*2+MID(VLOOKUP(LEFT(B86,1),身分驗證!A2:B27,2,0)&amp;RIGHT(B86,9),10,1)*1+LEFT(VLOOKUP(LEFT(B86,1),身分驗證!A2:B27,2,0)&amp;RIGHT(B86,9),1)+RIGHT(VLOOKUP(LEFT(B86,1),身分驗證!A2:B27,2,0)&amp;RIGHT(B86,9),1),10)=0,"正確","錯誤")</f>
        <v>#N/A</v>
      </c>
      <c r="I86" s="113"/>
    </row>
    <row r="87" spans="1:9" x14ac:dyDescent="0.25">
      <c r="A87" s="85" t="s">
        <v>92</v>
      </c>
      <c r="B87" s="86"/>
      <c r="C87" s="112"/>
      <c r="D87" s="93"/>
      <c r="E87" s="112"/>
      <c r="F87" s="112"/>
      <c r="G87" s="119"/>
      <c r="H87" s="117" t="e">
        <f>IF(MOD(MID(VLOOKUP(LEFT(B87,1),身分驗證!A2:B27,2,0)&amp;RIGHT(B87,9),2,1)*9+MID(VLOOKUP(LEFT(B87,1),身分驗證!A2:B27,2,0)&amp;RIGHT(B87,9),3,1)*8+MID(VLOOKUP(LEFT(B87,1),身分驗證!A2:B27,2,0)&amp;RIGHT(B87,9),4,1)*7+MID(VLOOKUP(LEFT(B87,1),身分驗證!A2:B27,2,0)&amp;RIGHT(B87,9),5,1)*6+MID(VLOOKUP(LEFT(B87,1),身分驗證!A2:B27,2,0)&amp;RIGHT(B87,9),6,1)*5+MID(VLOOKUP(LEFT(B87,1),身分驗證!A2:B27,2,0)&amp;RIGHT(B87,9),7,1)*4+MID(VLOOKUP(LEFT(B87,1),身分驗證!A2:B27,2,0)&amp;RIGHT(B87,9),8,1)*3+MID(VLOOKUP(LEFT(B87,1),身分驗證!A2:B27,2,0)&amp;RIGHT(B87,9),9,1)*2+MID(VLOOKUP(LEFT(B87,1),身分驗證!A2:B27,2,0)&amp;RIGHT(B87,9),10,1)*1+LEFT(VLOOKUP(LEFT(B87,1),身分驗證!A2:B27,2,0)&amp;RIGHT(B87,9),1)+RIGHT(VLOOKUP(LEFT(B87,1),身分驗證!A2:B27,2,0)&amp;RIGHT(B87,9),1),10)=0,"正確","錯誤")</f>
        <v>#N/A</v>
      </c>
      <c r="I87" s="113"/>
    </row>
    <row r="88" spans="1:9" x14ac:dyDescent="0.25">
      <c r="A88" s="85" t="s">
        <v>92</v>
      </c>
      <c r="B88" s="86"/>
      <c r="C88" s="112"/>
      <c r="D88" s="93"/>
      <c r="E88" s="112"/>
      <c r="F88" s="112"/>
      <c r="G88" s="119"/>
      <c r="H88" s="117" t="e">
        <f>IF(MOD(MID(VLOOKUP(LEFT(B88,1),身分驗證!A2:B27,2,0)&amp;RIGHT(B88,9),2,1)*9+MID(VLOOKUP(LEFT(B88,1),身分驗證!A2:B27,2,0)&amp;RIGHT(B88,9),3,1)*8+MID(VLOOKUP(LEFT(B88,1),身分驗證!A2:B27,2,0)&amp;RIGHT(B88,9),4,1)*7+MID(VLOOKUP(LEFT(B88,1),身分驗證!A2:B27,2,0)&amp;RIGHT(B88,9),5,1)*6+MID(VLOOKUP(LEFT(B88,1),身分驗證!A2:B27,2,0)&amp;RIGHT(B88,9),6,1)*5+MID(VLOOKUP(LEFT(B88,1),身分驗證!A2:B27,2,0)&amp;RIGHT(B88,9),7,1)*4+MID(VLOOKUP(LEFT(B88,1),身分驗證!A2:B27,2,0)&amp;RIGHT(B88,9),8,1)*3+MID(VLOOKUP(LEFT(B88,1),身分驗證!A2:B27,2,0)&amp;RIGHT(B88,9),9,1)*2+MID(VLOOKUP(LEFT(B88,1),身分驗證!A2:B27,2,0)&amp;RIGHT(B88,9),10,1)*1+LEFT(VLOOKUP(LEFT(B88,1),身分驗證!A2:B27,2,0)&amp;RIGHT(B88,9),1)+RIGHT(VLOOKUP(LEFT(B88,1),身分驗證!A2:B27,2,0)&amp;RIGHT(B88,9),1),10)=0,"正確","錯誤")</f>
        <v>#N/A</v>
      </c>
      <c r="I88" s="113"/>
    </row>
    <row r="89" spans="1:9" x14ac:dyDescent="0.25">
      <c r="A89" s="85" t="s">
        <v>92</v>
      </c>
      <c r="B89" s="86"/>
      <c r="C89" s="112"/>
      <c r="D89" s="93"/>
      <c r="E89" s="112"/>
      <c r="F89" s="112"/>
      <c r="G89" s="119"/>
      <c r="H89" s="117" t="e">
        <f>IF(MOD(MID(VLOOKUP(LEFT(B89,1),身分驗證!A2:B27,2,0)&amp;RIGHT(B89,9),2,1)*9+MID(VLOOKUP(LEFT(B89,1),身分驗證!A2:B27,2,0)&amp;RIGHT(B89,9),3,1)*8+MID(VLOOKUP(LEFT(B89,1),身分驗證!A2:B27,2,0)&amp;RIGHT(B89,9),4,1)*7+MID(VLOOKUP(LEFT(B89,1),身分驗證!A2:B27,2,0)&amp;RIGHT(B89,9),5,1)*6+MID(VLOOKUP(LEFT(B89,1),身分驗證!A2:B27,2,0)&amp;RIGHT(B89,9),6,1)*5+MID(VLOOKUP(LEFT(B89,1),身分驗證!A2:B27,2,0)&amp;RIGHT(B89,9),7,1)*4+MID(VLOOKUP(LEFT(B89,1),身分驗證!A2:B27,2,0)&amp;RIGHT(B89,9),8,1)*3+MID(VLOOKUP(LEFT(B89,1),身分驗證!A2:B27,2,0)&amp;RIGHT(B89,9),9,1)*2+MID(VLOOKUP(LEFT(B89,1),身分驗證!A2:B27,2,0)&amp;RIGHT(B89,9),10,1)*1+LEFT(VLOOKUP(LEFT(B89,1),身分驗證!A2:B27,2,0)&amp;RIGHT(B89,9),1)+RIGHT(VLOOKUP(LEFT(B89,1),身分驗證!A2:B27,2,0)&amp;RIGHT(B89,9),1),10)=0,"正確","錯誤")</f>
        <v>#N/A</v>
      </c>
      <c r="I89" s="113"/>
    </row>
    <row r="90" spans="1:9" x14ac:dyDescent="0.25">
      <c r="A90" s="85" t="s">
        <v>92</v>
      </c>
      <c r="B90" s="86"/>
      <c r="C90" s="112"/>
      <c r="D90" s="93"/>
      <c r="E90" s="112"/>
      <c r="F90" s="112"/>
      <c r="G90" s="119"/>
      <c r="H90" s="117" t="e">
        <f>IF(MOD(MID(VLOOKUP(LEFT(B90,1),身分驗證!A2:B27,2,0)&amp;RIGHT(B90,9),2,1)*9+MID(VLOOKUP(LEFT(B90,1),身分驗證!A2:B27,2,0)&amp;RIGHT(B90,9),3,1)*8+MID(VLOOKUP(LEFT(B90,1),身分驗證!A2:B27,2,0)&amp;RIGHT(B90,9),4,1)*7+MID(VLOOKUP(LEFT(B90,1),身分驗證!A2:B27,2,0)&amp;RIGHT(B90,9),5,1)*6+MID(VLOOKUP(LEFT(B90,1),身分驗證!A2:B27,2,0)&amp;RIGHT(B90,9),6,1)*5+MID(VLOOKUP(LEFT(B90,1),身分驗證!A2:B27,2,0)&amp;RIGHT(B90,9),7,1)*4+MID(VLOOKUP(LEFT(B90,1),身分驗證!A2:B27,2,0)&amp;RIGHT(B90,9),8,1)*3+MID(VLOOKUP(LEFT(B90,1),身分驗證!A2:B27,2,0)&amp;RIGHT(B90,9),9,1)*2+MID(VLOOKUP(LEFT(B90,1),身分驗證!A2:B27,2,0)&amp;RIGHT(B90,9),10,1)*1+LEFT(VLOOKUP(LEFT(B90,1),身分驗證!A2:B27,2,0)&amp;RIGHT(B90,9),1)+RIGHT(VLOOKUP(LEFT(B90,1),身分驗證!A2:B27,2,0)&amp;RIGHT(B90,9),1),10)=0,"正確","錯誤")</f>
        <v>#N/A</v>
      </c>
      <c r="I90" s="113"/>
    </row>
    <row r="91" spans="1:9" x14ac:dyDescent="0.25">
      <c r="A91" s="85" t="s">
        <v>92</v>
      </c>
      <c r="B91" s="86"/>
      <c r="C91" s="112"/>
      <c r="D91" s="93"/>
      <c r="E91" s="112"/>
      <c r="F91" s="112"/>
      <c r="G91" s="119"/>
      <c r="H91" s="117" t="e">
        <f>IF(MOD(MID(VLOOKUP(LEFT(B91,1),身分驗證!A2:B27,2,0)&amp;RIGHT(B91,9),2,1)*9+MID(VLOOKUP(LEFT(B91,1),身分驗證!A2:B27,2,0)&amp;RIGHT(B91,9),3,1)*8+MID(VLOOKUP(LEFT(B91,1),身分驗證!A2:B27,2,0)&amp;RIGHT(B91,9),4,1)*7+MID(VLOOKUP(LEFT(B91,1),身分驗證!A2:B27,2,0)&amp;RIGHT(B91,9),5,1)*6+MID(VLOOKUP(LEFT(B91,1),身分驗證!A2:B27,2,0)&amp;RIGHT(B91,9),6,1)*5+MID(VLOOKUP(LEFT(B91,1),身分驗證!A2:B27,2,0)&amp;RIGHT(B91,9),7,1)*4+MID(VLOOKUP(LEFT(B91,1),身分驗證!A2:B27,2,0)&amp;RIGHT(B91,9),8,1)*3+MID(VLOOKUP(LEFT(B91,1),身分驗證!A2:B27,2,0)&amp;RIGHT(B91,9),9,1)*2+MID(VLOOKUP(LEFT(B91,1),身分驗證!A2:B27,2,0)&amp;RIGHT(B91,9),10,1)*1+LEFT(VLOOKUP(LEFT(B91,1),身分驗證!A2:B27,2,0)&amp;RIGHT(B91,9),1)+RIGHT(VLOOKUP(LEFT(B91,1),身分驗證!A2:B27,2,0)&amp;RIGHT(B91,9),1),10)=0,"正確","錯誤")</f>
        <v>#N/A</v>
      </c>
      <c r="I91" s="113"/>
    </row>
    <row r="92" spans="1:9" x14ac:dyDescent="0.25">
      <c r="A92" s="85" t="s">
        <v>92</v>
      </c>
      <c r="B92" s="86"/>
      <c r="C92" s="112"/>
      <c r="D92" s="93"/>
      <c r="E92" s="112"/>
      <c r="F92" s="112"/>
      <c r="G92" s="119"/>
      <c r="H92" s="117" t="e">
        <f>IF(MOD(MID(VLOOKUP(LEFT(B92,1),身分驗證!A2:B27,2,0)&amp;RIGHT(B92,9),2,1)*9+MID(VLOOKUP(LEFT(B92,1),身分驗證!A2:B27,2,0)&amp;RIGHT(B92,9),3,1)*8+MID(VLOOKUP(LEFT(B92,1),身分驗證!A2:B27,2,0)&amp;RIGHT(B92,9),4,1)*7+MID(VLOOKUP(LEFT(B92,1),身分驗證!A2:B27,2,0)&amp;RIGHT(B92,9),5,1)*6+MID(VLOOKUP(LEFT(B92,1),身分驗證!A2:B27,2,0)&amp;RIGHT(B92,9),6,1)*5+MID(VLOOKUP(LEFT(B92,1),身分驗證!A2:B27,2,0)&amp;RIGHT(B92,9),7,1)*4+MID(VLOOKUP(LEFT(B92,1),身分驗證!A2:B27,2,0)&amp;RIGHT(B92,9),8,1)*3+MID(VLOOKUP(LEFT(B92,1),身分驗證!A2:B27,2,0)&amp;RIGHT(B92,9),9,1)*2+MID(VLOOKUP(LEFT(B92,1),身分驗證!A2:B27,2,0)&amp;RIGHT(B92,9),10,1)*1+LEFT(VLOOKUP(LEFT(B92,1),身分驗證!A2:B27,2,0)&amp;RIGHT(B92,9),1)+RIGHT(VLOOKUP(LEFT(B92,1),身分驗證!A2:B27,2,0)&amp;RIGHT(B92,9),1),10)=0,"正確","錯誤")</f>
        <v>#N/A</v>
      </c>
      <c r="I92" s="113"/>
    </row>
    <row r="93" spans="1:9" x14ac:dyDescent="0.25">
      <c r="A93" s="85" t="s">
        <v>92</v>
      </c>
      <c r="B93" s="86"/>
      <c r="C93" s="112"/>
      <c r="D93" s="93"/>
      <c r="E93" s="112"/>
      <c r="F93" s="112"/>
      <c r="G93" s="119"/>
      <c r="H93" s="117" t="e">
        <f>IF(MOD(MID(VLOOKUP(LEFT(B93,1),身分驗證!A2:B27,2,0)&amp;RIGHT(B93,9),2,1)*9+MID(VLOOKUP(LEFT(B93,1),身分驗證!A2:B27,2,0)&amp;RIGHT(B93,9),3,1)*8+MID(VLOOKUP(LEFT(B93,1),身分驗證!A2:B27,2,0)&amp;RIGHT(B93,9),4,1)*7+MID(VLOOKUP(LEFT(B93,1),身分驗證!A2:B27,2,0)&amp;RIGHT(B93,9),5,1)*6+MID(VLOOKUP(LEFT(B93,1),身分驗證!A2:B27,2,0)&amp;RIGHT(B93,9),6,1)*5+MID(VLOOKUP(LEFT(B93,1),身分驗證!A2:B27,2,0)&amp;RIGHT(B93,9),7,1)*4+MID(VLOOKUP(LEFT(B93,1),身分驗證!A2:B27,2,0)&amp;RIGHT(B93,9),8,1)*3+MID(VLOOKUP(LEFT(B93,1),身分驗證!A2:B27,2,0)&amp;RIGHT(B93,9),9,1)*2+MID(VLOOKUP(LEFT(B93,1),身分驗證!A2:B27,2,0)&amp;RIGHT(B93,9),10,1)*1+LEFT(VLOOKUP(LEFT(B93,1),身分驗證!A2:B27,2,0)&amp;RIGHT(B93,9),1)+RIGHT(VLOOKUP(LEFT(B93,1),身分驗證!A2:B27,2,0)&amp;RIGHT(B93,9),1),10)=0,"正確","錯誤")</f>
        <v>#N/A</v>
      </c>
      <c r="I93" s="113"/>
    </row>
    <row r="94" spans="1:9" x14ac:dyDescent="0.25">
      <c r="A94" s="85" t="s">
        <v>92</v>
      </c>
      <c r="B94" s="86"/>
      <c r="C94" s="112"/>
      <c r="D94" s="93"/>
      <c r="E94" s="112"/>
      <c r="F94" s="112"/>
      <c r="G94" s="119"/>
      <c r="H94" s="117" t="e">
        <f>IF(MOD(MID(VLOOKUP(LEFT(B94,1),身分驗證!A2:B27,2,0)&amp;RIGHT(B94,9),2,1)*9+MID(VLOOKUP(LEFT(B94,1),身分驗證!A2:B27,2,0)&amp;RIGHT(B94,9),3,1)*8+MID(VLOOKUP(LEFT(B94,1),身分驗證!A2:B27,2,0)&amp;RIGHT(B94,9),4,1)*7+MID(VLOOKUP(LEFT(B94,1),身分驗證!A2:B27,2,0)&amp;RIGHT(B94,9),5,1)*6+MID(VLOOKUP(LEFT(B94,1),身分驗證!A2:B27,2,0)&amp;RIGHT(B94,9),6,1)*5+MID(VLOOKUP(LEFT(B94,1),身分驗證!A2:B27,2,0)&amp;RIGHT(B94,9),7,1)*4+MID(VLOOKUP(LEFT(B94,1),身分驗證!A2:B27,2,0)&amp;RIGHT(B94,9),8,1)*3+MID(VLOOKUP(LEFT(B94,1),身分驗證!A2:B27,2,0)&amp;RIGHT(B94,9),9,1)*2+MID(VLOOKUP(LEFT(B94,1),身分驗證!A2:B27,2,0)&amp;RIGHT(B94,9),10,1)*1+LEFT(VLOOKUP(LEFT(B94,1),身分驗證!A2:B27,2,0)&amp;RIGHT(B94,9),1)+RIGHT(VLOOKUP(LEFT(B94,1),身分驗證!A2:B27,2,0)&amp;RIGHT(B94,9),1),10)=0,"正確","錯誤")</f>
        <v>#N/A</v>
      </c>
      <c r="I94" s="113"/>
    </row>
    <row r="95" spans="1:9" x14ac:dyDescent="0.25">
      <c r="A95" s="85" t="s">
        <v>92</v>
      </c>
      <c r="B95" s="86"/>
      <c r="C95" s="112"/>
      <c r="D95" s="93"/>
      <c r="E95" s="112"/>
      <c r="F95" s="112"/>
      <c r="G95" s="119"/>
      <c r="H95" s="117" t="e">
        <f>IF(MOD(MID(VLOOKUP(LEFT(B95,1),身分驗證!A2:B27,2,0)&amp;RIGHT(B95,9),2,1)*9+MID(VLOOKUP(LEFT(B95,1),身分驗證!A2:B27,2,0)&amp;RIGHT(B95,9),3,1)*8+MID(VLOOKUP(LEFT(B95,1),身分驗證!A2:B27,2,0)&amp;RIGHT(B95,9),4,1)*7+MID(VLOOKUP(LEFT(B95,1),身分驗證!A2:B27,2,0)&amp;RIGHT(B95,9),5,1)*6+MID(VLOOKUP(LEFT(B95,1),身分驗證!A2:B27,2,0)&amp;RIGHT(B95,9),6,1)*5+MID(VLOOKUP(LEFT(B95,1),身分驗證!A2:B27,2,0)&amp;RIGHT(B95,9),7,1)*4+MID(VLOOKUP(LEFT(B95,1),身分驗證!A2:B27,2,0)&amp;RIGHT(B95,9),8,1)*3+MID(VLOOKUP(LEFT(B95,1),身分驗證!A2:B27,2,0)&amp;RIGHT(B95,9),9,1)*2+MID(VLOOKUP(LEFT(B95,1),身分驗證!A2:B27,2,0)&amp;RIGHT(B95,9),10,1)*1+LEFT(VLOOKUP(LEFT(B95,1),身分驗證!A2:B27,2,0)&amp;RIGHT(B95,9),1)+RIGHT(VLOOKUP(LEFT(B95,1),身分驗證!A2:B27,2,0)&amp;RIGHT(B95,9),1),10)=0,"正確","錯誤")</f>
        <v>#N/A</v>
      </c>
      <c r="I95" s="113"/>
    </row>
    <row r="96" spans="1:9" x14ac:dyDescent="0.25">
      <c r="A96" s="85" t="s">
        <v>92</v>
      </c>
      <c r="B96" s="86"/>
      <c r="C96" s="112"/>
      <c r="D96" s="93"/>
      <c r="E96" s="112"/>
      <c r="F96" s="112"/>
      <c r="G96" s="119"/>
      <c r="H96" s="117" t="e">
        <f>IF(MOD(MID(VLOOKUP(LEFT(B96,1),身分驗證!A2:B27,2,0)&amp;RIGHT(B96,9),2,1)*9+MID(VLOOKUP(LEFT(B96,1),身分驗證!A2:B27,2,0)&amp;RIGHT(B96,9),3,1)*8+MID(VLOOKUP(LEFT(B96,1),身分驗證!A2:B27,2,0)&amp;RIGHT(B96,9),4,1)*7+MID(VLOOKUP(LEFT(B96,1),身分驗證!A2:B27,2,0)&amp;RIGHT(B96,9),5,1)*6+MID(VLOOKUP(LEFT(B96,1),身分驗證!A2:B27,2,0)&amp;RIGHT(B96,9),6,1)*5+MID(VLOOKUP(LEFT(B96,1),身分驗證!A2:B27,2,0)&amp;RIGHT(B96,9),7,1)*4+MID(VLOOKUP(LEFT(B96,1),身分驗證!A2:B27,2,0)&amp;RIGHT(B96,9),8,1)*3+MID(VLOOKUP(LEFT(B96,1),身分驗證!A2:B27,2,0)&amp;RIGHT(B96,9),9,1)*2+MID(VLOOKUP(LEFT(B96,1),身分驗證!A2:B27,2,0)&amp;RIGHT(B96,9),10,1)*1+LEFT(VLOOKUP(LEFT(B96,1),身分驗證!A2:B27,2,0)&amp;RIGHT(B96,9),1)+RIGHT(VLOOKUP(LEFT(B96,1),身分驗證!A2:B27,2,0)&amp;RIGHT(B96,9),1),10)=0,"正確","錯誤")</f>
        <v>#N/A</v>
      </c>
      <c r="I96" s="113"/>
    </row>
    <row r="97" spans="1:9" x14ac:dyDescent="0.25">
      <c r="A97" s="85" t="s">
        <v>92</v>
      </c>
      <c r="B97" s="86"/>
      <c r="C97" s="112"/>
      <c r="D97" s="93"/>
      <c r="E97" s="112"/>
      <c r="F97" s="112"/>
      <c r="G97" s="119"/>
      <c r="H97" s="117" t="e">
        <f>IF(MOD(MID(VLOOKUP(LEFT(B97,1),身分驗證!A2:B27,2,0)&amp;RIGHT(B97,9),2,1)*9+MID(VLOOKUP(LEFT(B97,1),身分驗證!A2:B27,2,0)&amp;RIGHT(B97,9),3,1)*8+MID(VLOOKUP(LEFT(B97,1),身分驗證!A2:B27,2,0)&amp;RIGHT(B97,9),4,1)*7+MID(VLOOKUP(LEFT(B97,1),身分驗證!A2:B27,2,0)&amp;RIGHT(B97,9),5,1)*6+MID(VLOOKUP(LEFT(B97,1),身分驗證!A2:B27,2,0)&amp;RIGHT(B97,9),6,1)*5+MID(VLOOKUP(LEFT(B97,1),身分驗證!A2:B27,2,0)&amp;RIGHT(B97,9),7,1)*4+MID(VLOOKUP(LEFT(B97,1),身分驗證!A2:B27,2,0)&amp;RIGHT(B97,9),8,1)*3+MID(VLOOKUP(LEFT(B97,1),身分驗證!A2:B27,2,0)&amp;RIGHT(B97,9),9,1)*2+MID(VLOOKUP(LEFT(B97,1),身分驗證!A2:B27,2,0)&amp;RIGHT(B97,9),10,1)*1+LEFT(VLOOKUP(LEFT(B97,1),身分驗證!A2:B27,2,0)&amp;RIGHT(B97,9),1)+RIGHT(VLOOKUP(LEFT(B97,1),身分驗證!A2:B27,2,0)&amp;RIGHT(B97,9),1),10)=0,"正確","錯誤")</f>
        <v>#N/A</v>
      </c>
      <c r="I97" s="113"/>
    </row>
    <row r="98" spans="1:9" x14ac:dyDescent="0.25">
      <c r="A98" s="85" t="s">
        <v>92</v>
      </c>
      <c r="B98" s="86"/>
      <c r="C98" s="112"/>
      <c r="D98" s="93"/>
      <c r="E98" s="112"/>
      <c r="F98" s="112"/>
      <c r="G98" s="119"/>
      <c r="H98" s="117" t="e">
        <f>IF(MOD(MID(VLOOKUP(LEFT(B98,1),身分驗證!A2:B27,2,0)&amp;RIGHT(B98,9),2,1)*9+MID(VLOOKUP(LEFT(B98,1),身分驗證!A2:B27,2,0)&amp;RIGHT(B98,9),3,1)*8+MID(VLOOKUP(LEFT(B98,1),身分驗證!A2:B27,2,0)&amp;RIGHT(B98,9),4,1)*7+MID(VLOOKUP(LEFT(B98,1),身分驗證!A2:B27,2,0)&amp;RIGHT(B98,9),5,1)*6+MID(VLOOKUP(LEFT(B98,1),身分驗證!A2:B27,2,0)&amp;RIGHT(B98,9),6,1)*5+MID(VLOOKUP(LEFT(B98,1),身分驗證!A2:B27,2,0)&amp;RIGHT(B98,9),7,1)*4+MID(VLOOKUP(LEFT(B98,1),身分驗證!A2:B27,2,0)&amp;RIGHT(B98,9),8,1)*3+MID(VLOOKUP(LEFT(B98,1),身分驗證!A2:B27,2,0)&amp;RIGHT(B98,9),9,1)*2+MID(VLOOKUP(LEFT(B98,1),身分驗證!A2:B27,2,0)&amp;RIGHT(B98,9),10,1)*1+LEFT(VLOOKUP(LEFT(B98,1),身分驗證!A2:B27,2,0)&amp;RIGHT(B98,9),1)+RIGHT(VLOOKUP(LEFT(B98,1),身分驗證!A2:B27,2,0)&amp;RIGHT(B98,9),1),10)=0,"正確","錯誤")</f>
        <v>#N/A</v>
      </c>
      <c r="I98" s="113"/>
    </row>
    <row r="99" spans="1:9" x14ac:dyDescent="0.25">
      <c r="A99" s="85" t="s">
        <v>92</v>
      </c>
      <c r="B99" s="86"/>
      <c r="C99" s="112"/>
      <c r="D99" s="93"/>
      <c r="E99" s="112"/>
      <c r="F99" s="112"/>
      <c r="G99" s="119"/>
      <c r="H99" s="117" t="e">
        <f>IF(MOD(MID(VLOOKUP(LEFT(B99,1),身分驗證!A2:B27,2,0)&amp;RIGHT(B99,9),2,1)*9+MID(VLOOKUP(LEFT(B99,1),身分驗證!A2:B27,2,0)&amp;RIGHT(B99,9),3,1)*8+MID(VLOOKUP(LEFT(B99,1),身分驗證!A2:B27,2,0)&amp;RIGHT(B99,9),4,1)*7+MID(VLOOKUP(LEFT(B99,1),身分驗證!A2:B27,2,0)&amp;RIGHT(B99,9),5,1)*6+MID(VLOOKUP(LEFT(B99,1),身分驗證!A2:B27,2,0)&amp;RIGHT(B99,9),6,1)*5+MID(VLOOKUP(LEFT(B99,1),身分驗證!A2:B27,2,0)&amp;RIGHT(B99,9),7,1)*4+MID(VLOOKUP(LEFT(B99,1),身分驗證!A2:B27,2,0)&amp;RIGHT(B99,9),8,1)*3+MID(VLOOKUP(LEFT(B99,1),身分驗證!A2:B27,2,0)&amp;RIGHT(B99,9),9,1)*2+MID(VLOOKUP(LEFT(B99,1),身分驗證!A2:B27,2,0)&amp;RIGHT(B99,9),10,1)*1+LEFT(VLOOKUP(LEFT(B99,1),身分驗證!A2:B27,2,0)&amp;RIGHT(B99,9),1)+RIGHT(VLOOKUP(LEFT(B99,1),身分驗證!A2:B27,2,0)&amp;RIGHT(B99,9),1),10)=0,"正確","錯誤")</f>
        <v>#N/A</v>
      </c>
      <c r="I99" s="113"/>
    </row>
    <row r="100" spans="1:9" x14ac:dyDescent="0.25">
      <c r="A100" s="85" t="s">
        <v>92</v>
      </c>
      <c r="B100" s="86"/>
      <c r="C100" s="112"/>
      <c r="D100" s="93"/>
      <c r="E100" s="112"/>
      <c r="F100" s="112"/>
      <c r="G100" s="119"/>
      <c r="H100" s="117" t="e">
        <f>IF(MOD(MID(VLOOKUP(LEFT(B100,1),身分驗證!A2:B27,2,0)&amp;RIGHT(B100,9),2,1)*9+MID(VLOOKUP(LEFT(B100,1),身分驗證!A2:B27,2,0)&amp;RIGHT(B100,9),3,1)*8+MID(VLOOKUP(LEFT(B100,1),身分驗證!A2:B27,2,0)&amp;RIGHT(B100,9),4,1)*7+MID(VLOOKUP(LEFT(B100,1),身分驗證!A2:B27,2,0)&amp;RIGHT(B100,9),5,1)*6+MID(VLOOKUP(LEFT(B100,1),身分驗證!A2:B27,2,0)&amp;RIGHT(B100,9),6,1)*5+MID(VLOOKUP(LEFT(B100,1),身分驗證!A2:B27,2,0)&amp;RIGHT(B100,9),7,1)*4+MID(VLOOKUP(LEFT(B100,1),身分驗證!A2:B27,2,0)&amp;RIGHT(B100,9),8,1)*3+MID(VLOOKUP(LEFT(B100,1),身分驗證!A2:B27,2,0)&amp;RIGHT(B100,9),9,1)*2+MID(VLOOKUP(LEFT(B100,1),身分驗證!A2:B27,2,0)&amp;RIGHT(B100,9),10,1)*1+LEFT(VLOOKUP(LEFT(B100,1),身分驗證!A2:B27,2,0)&amp;RIGHT(B100,9),1)+RIGHT(VLOOKUP(LEFT(B100,1),身分驗證!A2:B27,2,0)&amp;RIGHT(B100,9),1),10)=0,"正確","錯誤")</f>
        <v>#N/A</v>
      </c>
      <c r="I100" s="113"/>
    </row>
    <row r="101" spans="1:9" x14ac:dyDescent="0.25">
      <c r="A101" s="85" t="s">
        <v>92</v>
      </c>
      <c r="B101" s="86"/>
      <c r="C101" s="112"/>
      <c r="D101" s="93"/>
      <c r="E101" s="112"/>
      <c r="F101" s="112"/>
      <c r="G101" s="119"/>
      <c r="H101" s="117" t="e">
        <f>IF(MOD(MID(VLOOKUP(LEFT(B101,1),身分驗證!A2:B27,2,0)&amp;RIGHT(B101,9),2,1)*9+MID(VLOOKUP(LEFT(B101,1),身分驗證!A2:B27,2,0)&amp;RIGHT(B101,9),3,1)*8+MID(VLOOKUP(LEFT(B101,1),身分驗證!A2:B27,2,0)&amp;RIGHT(B101,9),4,1)*7+MID(VLOOKUP(LEFT(B101,1),身分驗證!A2:B27,2,0)&amp;RIGHT(B101,9),5,1)*6+MID(VLOOKUP(LEFT(B101,1),身分驗證!A2:B27,2,0)&amp;RIGHT(B101,9),6,1)*5+MID(VLOOKUP(LEFT(B101,1),身分驗證!A2:B27,2,0)&amp;RIGHT(B101,9),7,1)*4+MID(VLOOKUP(LEFT(B101,1),身分驗證!A2:B27,2,0)&amp;RIGHT(B101,9),8,1)*3+MID(VLOOKUP(LEFT(B101,1),身分驗證!A2:B27,2,0)&amp;RIGHT(B101,9),9,1)*2+MID(VLOOKUP(LEFT(B101,1),身分驗證!A2:B27,2,0)&amp;RIGHT(B101,9),10,1)*1+LEFT(VLOOKUP(LEFT(B101,1),身分驗證!A2:B27,2,0)&amp;RIGHT(B101,9),1)+RIGHT(VLOOKUP(LEFT(B101,1),身分驗證!A2:B27,2,0)&amp;RIGHT(B101,9),1),10)=0,"正確","錯誤")</f>
        <v>#N/A</v>
      </c>
      <c r="I101" s="113"/>
    </row>
    <row r="102" spans="1:9" x14ac:dyDescent="0.25">
      <c r="A102" s="85" t="s">
        <v>92</v>
      </c>
      <c r="B102" s="86"/>
      <c r="C102" s="112"/>
      <c r="D102" s="93"/>
      <c r="E102" s="112"/>
      <c r="F102" s="112"/>
      <c r="G102" s="119"/>
      <c r="H102" s="117" t="e">
        <f>IF(MOD(MID(VLOOKUP(LEFT(B102,1),身分驗證!A2:B27,2,0)&amp;RIGHT(B102,9),2,1)*9+MID(VLOOKUP(LEFT(B102,1),身分驗證!A2:B27,2,0)&amp;RIGHT(B102,9),3,1)*8+MID(VLOOKUP(LEFT(B102,1),身分驗證!A2:B27,2,0)&amp;RIGHT(B102,9),4,1)*7+MID(VLOOKUP(LEFT(B102,1),身分驗證!A2:B27,2,0)&amp;RIGHT(B102,9),5,1)*6+MID(VLOOKUP(LEFT(B102,1),身分驗證!A2:B27,2,0)&amp;RIGHT(B102,9),6,1)*5+MID(VLOOKUP(LEFT(B102,1),身分驗證!A2:B27,2,0)&amp;RIGHT(B102,9),7,1)*4+MID(VLOOKUP(LEFT(B102,1),身分驗證!A2:B27,2,0)&amp;RIGHT(B102,9),8,1)*3+MID(VLOOKUP(LEFT(B102,1),身分驗證!A2:B27,2,0)&amp;RIGHT(B102,9),9,1)*2+MID(VLOOKUP(LEFT(B102,1),身分驗證!A2:B27,2,0)&amp;RIGHT(B102,9),10,1)*1+LEFT(VLOOKUP(LEFT(B102,1),身分驗證!A2:B27,2,0)&amp;RIGHT(B102,9),1)+RIGHT(VLOOKUP(LEFT(B102,1),身分驗證!A2:B27,2,0)&amp;RIGHT(B102,9),1),10)=0,"正確","錯誤")</f>
        <v>#N/A</v>
      </c>
      <c r="I102" s="113"/>
    </row>
    <row r="103" spans="1:9" x14ac:dyDescent="0.25">
      <c r="A103" s="85" t="s">
        <v>92</v>
      </c>
      <c r="B103" s="86"/>
      <c r="C103" s="112"/>
      <c r="D103" s="93"/>
      <c r="E103" s="112"/>
      <c r="F103" s="112"/>
      <c r="G103" s="119"/>
      <c r="H103" s="117" t="e">
        <f>IF(MOD(MID(VLOOKUP(LEFT(B103,1),身分驗證!A2:B27,2,0)&amp;RIGHT(B103,9),2,1)*9+MID(VLOOKUP(LEFT(B103,1),身分驗證!A2:B27,2,0)&amp;RIGHT(B103,9),3,1)*8+MID(VLOOKUP(LEFT(B103,1),身分驗證!A2:B27,2,0)&amp;RIGHT(B103,9),4,1)*7+MID(VLOOKUP(LEFT(B103,1),身分驗證!A2:B27,2,0)&amp;RIGHT(B103,9),5,1)*6+MID(VLOOKUP(LEFT(B103,1),身分驗證!A2:B27,2,0)&amp;RIGHT(B103,9),6,1)*5+MID(VLOOKUP(LEFT(B103,1),身分驗證!A2:B27,2,0)&amp;RIGHT(B103,9),7,1)*4+MID(VLOOKUP(LEFT(B103,1),身分驗證!A2:B27,2,0)&amp;RIGHT(B103,9),8,1)*3+MID(VLOOKUP(LEFT(B103,1),身分驗證!A2:B27,2,0)&amp;RIGHT(B103,9),9,1)*2+MID(VLOOKUP(LEFT(B103,1),身分驗證!A2:B27,2,0)&amp;RIGHT(B103,9),10,1)*1+LEFT(VLOOKUP(LEFT(B103,1),身分驗證!A2:B27,2,0)&amp;RIGHT(B103,9),1)+RIGHT(VLOOKUP(LEFT(B103,1),身分驗證!A2:B27,2,0)&amp;RIGHT(B103,9),1),10)=0,"正確","錯誤")</f>
        <v>#N/A</v>
      </c>
      <c r="I103" s="113"/>
    </row>
    <row r="104" spans="1:9" x14ac:dyDescent="0.25">
      <c r="A104" s="85" t="s">
        <v>92</v>
      </c>
      <c r="B104" s="86"/>
      <c r="C104" s="112"/>
      <c r="D104" s="93"/>
      <c r="E104" s="112"/>
      <c r="F104" s="112"/>
      <c r="G104" s="119"/>
      <c r="H104" s="117" t="e">
        <f>IF(MOD(MID(VLOOKUP(LEFT(B104,1),身分驗證!A2:B27,2,0)&amp;RIGHT(B104,9),2,1)*9+MID(VLOOKUP(LEFT(B104,1),身分驗證!A2:B27,2,0)&amp;RIGHT(B104,9),3,1)*8+MID(VLOOKUP(LEFT(B104,1),身分驗證!A2:B27,2,0)&amp;RIGHT(B104,9),4,1)*7+MID(VLOOKUP(LEFT(B104,1),身分驗證!A2:B27,2,0)&amp;RIGHT(B104,9),5,1)*6+MID(VLOOKUP(LEFT(B104,1),身分驗證!A2:B27,2,0)&amp;RIGHT(B104,9),6,1)*5+MID(VLOOKUP(LEFT(B104,1),身分驗證!A2:B27,2,0)&amp;RIGHT(B104,9),7,1)*4+MID(VLOOKUP(LEFT(B104,1),身分驗證!A2:B27,2,0)&amp;RIGHT(B104,9),8,1)*3+MID(VLOOKUP(LEFT(B104,1),身分驗證!A2:B27,2,0)&amp;RIGHT(B104,9),9,1)*2+MID(VLOOKUP(LEFT(B104,1),身分驗證!A2:B27,2,0)&amp;RIGHT(B104,9),10,1)*1+LEFT(VLOOKUP(LEFT(B104,1),身分驗證!A2:B27,2,0)&amp;RIGHT(B104,9),1)+RIGHT(VLOOKUP(LEFT(B104,1),身分驗證!A2:B27,2,0)&amp;RIGHT(B104,9),1),10)=0,"正確","錯誤")</f>
        <v>#N/A</v>
      </c>
      <c r="I104" s="113"/>
    </row>
    <row r="105" spans="1:9" x14ac:dyDescent="0.25">
      <c r="A105" s="85" t="s">
        <v>92</v>
      </c>
      <c r="B105" s="86"/>
      <c r="C105" s="112"/>
      <c r="D105" s="93"/>
      <c r="E105" s="112"/>
      <c r="F105" s="112"/>
      <c r="G105" s="119"/>
      <c r="H105" s="117" t="e">
        <f>IF(MOD(MID(VLOOKUP(LEFT(B105,1),身分驗證!A2:B27,2,0)&amp;RIGHT(B105,9),2,1)*9+MID(VLOOKUP(LEFT(B105,1),身分驗證!A2:B27,2,0)&amp;RIGHT(B105,9),3,1)*8+MID(VLOOKUP(LEFT(B105,1),身分驗證!A2:B27,2,0)&amp;RIGHT(B105,9),4,1)*7+MID(VLOOKUP(LEFT(B105,1),身分驗證!A2:B27,2,0)&amp;RIGHT(B105,9),5,1)*6+MID(VLOOKUP(LEFT(B105,1),身分驗證!A2:B27,2,0)&amp;RIGHT(B105,9),6,1)*5+MID(VLOOKUP(LEFT(B105,1),身分驗證!A2:B27,2,0)&amp;RIGHT(B105,9),7,1)*4+MID(VLOOKUP(LEFT(B105,1),身分驗證!A2:B27,2,0)&amp;RIGHT(B105,9),8,1)*3+MID(VLOOKUP(LEFT(B105,1),身分驗證!A2:B27,2,0)&amp;RIGHT(B105,9),9,1)*2+MID(VLOOKUP(LEFT(B105,1),身分驗證!A2:B27,2,0)&amp;RIGHT(B105,9),10,1)*1+LEFT(VLOOKUP(LEFT(B105,1),身分驗證!A2:B27,2,0)&amp;RIGHT(B105,9),1)+RIGHT(VLOOKUP(LEFT(B105,1),身分驗證!A2:B27,2,0)&amp;RIGHT(B105,9),1),10)=0,"正確","錯誤")</f>
        <v>#N/A</v>
      </c>
      <c r="I105" s="113"/>
    </row>
    <row r="106" spans="1:9" x14ac:dyDescent="0.25">
      <c r="A106" s="85" t="s">
        <v>92</v>
      </c>
      <c r="B106" s="86"/>
      <c r="C106" s="112"/>
      <c r="D106" s="93"/>
      <c r="E106" s="112"/>
      <c r="F106" s="112"/>
      <c r="G106" s="119"/>
      <c r="H106" s="117" t="e">
        <f>IF(MOD(MID(VLOOKUP(LEFT(B106,1),身分驗證!A2:B27,2,0)&amp;RIGHT(B106,9),2,1)*9+MID(VLOOKUP(LEFT(B106,1),身分驗證!A2:B27,2,0)&amp;RIGHT(B106,9),3,1)*8+MID(VLOOKUP(LEFT(B106,1),身分驗證!A2:B27,2,0)&amp;RIGHT(B106,9),4,1)*7+MID(VLOOKUP(LEFT(B106,1),身分驗證!A2:B27,2,0)&amp;RIGHT(B106,9),5,1)*6+MID(VLOOKUP(LEFT(B106,1),身分驗證!A2:B27,2,0)&amp;RIGHT(B106,9),6,1)*5+MID(VLOOKUP(LEFT(B106,1),身分驗證!A2:B27,2,0)&amp;RIGHT(B106,9),7,1)*4+MID(VLOOKUP(LEFT(B106,1),身分驗證!A2:B27,2,0)&amp;RIGHT(B106,9),8,1)*3+MID(VLOOKUP(LEFT(B106,1),身分驗證!A2:B27,2,0)&amp;RIGHT(B106,9),9,1)*2+MID(VLOOKUP(LEFT(B106,1),身分驗證!A2:B27,2,0)&amp;RIGHT(B106,9),10,1)*1+LEFT(VLOOKUP(LEFT(B106,1),身分驗證!A2:B27,2,0)&amp;RIGHT(B106,9),1)+RIGHT(VLOOKUP(LEFT(B106,1),身分驗證!A2:B27,2,0)&amp;RIGHT(B106,9),1),10)=0,"正確","錯誤")</f>
        <v>#N/A</v>
      </c>
      <c r="I106" s="113"/>
    </row>
    <row r="107" spans="1:9" x14ac:dyDescent="0.25">
      <c r="A107" s="85" t="s">
        <v>92</v>
      </c>
      <c r="B107" s="86"/>
      <c r="C107" s="112"/>
      <c r="D107" s="93"/>
      <c r="E107" s="112"/>
      <c r="F107" s="112"/>
      <c r="G107" s="119"/>
      <c r="H107" s="117" t="e">
        <f>IF(MOD(MID(VLOOKUP(LEFT(B107,1),身分驗證!A2:B27,2,0)&amp;RIGHT(B107,9),2,1)*9+MID(VLOOKUP(LEFT(B107,1),身分驗證!A2:B27,2,0)&amp;RIGHT(B107,9),3,1)*8+MID(VLOOKUP(LEFT(B107,1),身分驗證!A2:B27,2,0)&amp;RIGHT(B107,9),4,1)*7+MID(VLOOKUP(LEFT(B107,1),身分驗證!A2:B27,2,0)&amp;RIGHT(B107,9),5,1)*6+MID(VLOOKUP(LEFT(B107,1),身分驗證!A2:B27,2,0)&amp;RIGHT(B107,9),6,1)*5+MID(VLOOKUP(LEFT(B107,1),身分驗證!A2:B27,2,0)&amp;RIGHT(B107,9),7,1)*4+MID(VLOOKUP(LEFT(B107,1),身分驗證!A2:B27,2,0)&amp;RIGHT(B107,9),8,1)*3+MID(VLOOKUP(LEFT(B107,1),身分驗證!A2:B27,2,0)&amp;RIGHT(B107,9),9,1)*2+MID(VLOOKUP(LEFT(B107,1),身分驗證!A2:B27,2,0)&amp;RIGHT(B107,9),10,1)*1+LEFT(VLOOKUP(LEFT(B107,1),身分驗證!A2:B27,2,0)&amp;RIGHT(B107,9),1)+RIGHT(VLOOKUP(LEFT(B107,1),身分驗證!A2:B27,2,0)&amp;RIGHT(B107,9),1),10)=0,"正確","錯誤")</f>
        <v>#N/A</v>
      </c>
      <c r="I107" s="113"/>
    </row>
    <row r="108" spans="1:9" x14ac:dyDescent="0.25">
      <c r="A108" s="85" t="s">
        <v>92</v>
      </c>
      <c r="B108" s="86"/>
      <c r="C108" s="112"/>
      <c r="D108" s="93"/>
      <c r="E108" s="112"/>
      <c r="F108" s="112"/>
      <c r="G108" s="119"/>
      <c r="H108" s="117" t="e">
        <f>IF(MOD(MID(VLOOKUP(LEFT(B108,1),身分驗證!A2:B27,2,0)&amp;RIGHT(B108,9),2,1)*9+MID(VLOOKUP(LEFT(B108,1),身分驗證!A2:B27,2,0)&amp;RIGHT(B108,9),3,1)*8+MID(VLOOKUP(LEFT(B108,1),身分驗證!A2:B27,2,0)&amp;RIGHT(B108,9),4,1)*7+MID(VLOOKUP(LEFT(B108,1),身分驗證!A2:B27,2,0)&amp;RIGHT(B108,9),5,1)*6+MID(VLOOKUP(LEFT(B108,1),身分驗證!A2:B27,2,0)&amp;RIGHT(B108,9),6,1)*5+MID(VLOOKUP(LEFT(B108,1),身分驗證!A2:B27,2,0)&amp;RIGHT(B108,9),7,1)*4+MID(VLOOKUP(LEFT(B108,1),身分驗證!A2:B27,2,0)&amp;RIGHT(B108,9),8,1)*3+MID(VLOOKUP(LEFT(B108,1),身分驗證!A2:B27,2,0)&amp;RIGHT(B108,9),9,1)*2+MID(VLOOKUP(LEFT(B108,1),身分驗證!A2:B27,2,0)&amp;RIGHT(B108,9),10,1)*1+LEFT(VLOOKUP(LEFT(B108,1),身分驗證!A2:B27,2,0)&amp;RIGHT(B108,9),1)+RIGHT(VLOOKUP(LEFT(B108,1),身分驗證!A2:B27,2,0)&amp;RIGHT(B108,9),1),10)=0,"正確","錯誤")</f>
        <v>#N/A</v>
      </c>
      <c r="I108" s="113"/>
    </row>
    <row r="109" spans="1:9" x14ac:dyDescent="0.25">
      <c r="A109" s="85" t="s">
        <v>92</v>
      </c>
      <c r="B109" s="86"/>
      <c r="C109" s="112"/>
      <c r="D109" s="93"/>
      <c r="E109" s="112"/>
      <c r="F109" s="112"/>
      <c r="G109" s="119"/>
      <c r="H109" s="117" t="e">
        <f>IF(MOD(MID(VLOOKUP(LEFT(B109,1),身分驗證!A2:B27,2,0)&amp;RIGHT(B109,9),2,1)*9+MID(VLOOKUP(LEFT(B109,1),身分驗證!A2:B27,2,0)&amp;RIGHT(B109,9),3,1)*8+MID(VLOOKUP(LEFT(B109,1),身分驗證!A2:B27,2,0)&amp;RIGHT(B109,9),4,1)*7+MID(VLOOKUP(LEFT(B109,1),身分驗證!A2:B27,2,0)&amp;RIGHT(B109,9),5,1)*6+MID(VLOOKUP(LEFT(B109,1),身分驗證!A2:B27,2,0)&amp;RIGHT(B109,9),6,1)*5+MID(VLOOKUP(LEFT(B109,1),身分驗證!A2:B27,2,0)&amp;RIGHT(B109,9),7,1)*4+MID(VLOOKUP(LEFT(B109,1),身分驗證!A2:B27,2,0)&amp;RIGHT(B109,9),8,1)*3+MID(VLOOKUP(LEFT(B109,1),身分驗證!A2:B27,2,0)&amp;RIGHT(B109,9),9,1)*2+MID(VLOOKUP(LEFT(B109,1),身分驗證!A2:B27,2,0)&amp;RIGHT(B109,9),10,1)*1+LEFT(VLOOKUP(LEFT(B109,1),身分驗證!A2:B27,2,0)&amp;RIGHT(B109,9),1)+RIGHT(VLOOKUP(LEFT(B109,1),身分驗證!A2:B27,2,0)&amp;RIGHT(B109,9),1),10)=0,"正確","錯誤")</f>
        <v>#N/A</v>
      </c>
      <c r="I109" s="113"/>
    </row>
    <row r="110" spans="1:9" x14ac:dyDescent="0.25">
      <c r="A110" s="85" t="s">
        <v>92</v>
      </c>
      <c r="B110" s="86"/>
      <c r="C110" s="112"/>
      <c r="D110" s="93"/>
      <c r="E110" s="112"/>
      <c r="F110" s="112"/>
      <c r="G110" s="119"/>
      <c r="H110" s="117" t="e">
        <f>IF(MOD(MID(VLOOKUP(LEFT(B110,1),身分驗證!A2:B27,2,0)&amp;RIGHT(B110,9),2,1)*9+MID(VLOOKUP(LEFT(B110,1),身分驗證!A2:B27,2,0)&amp;RIGHT(B110,9),3,1)*8+MID(VLOOKUP(LEFT(B110,1),身分驗證!A2:B27,2,0)&amp;RIGHT(B110,9),4,1)*7+MID(VLOOKUP(LEFT(B110,1),身分驗證!A2:B27,2,0)&amp;RIGHT(B110,9),5,1)*6+MID(VLOOKUP(LEFT(B110,1),身分驗證!A2:B27,2,0)&amp;RIGHT(B110,9),6,1)*5+MID(VLOOKUP(LEFT(B110,1),身分驗證!A2:B27,2,0)&amp;RIGHT(B110,9),7,1)*4+MID(VLOOKUP(LEFT(B110,1),身分驗證!A2:B27,2,0)&amp;RIGHT(B110,9),8,1)*3+MID(VLOOKUP(LEFT(B110,1),身分驗證!A2:B27,2,0)&amp;RIGHT(B110,9),9,1)*2+MID(VLOOKUP(LEFT(B110,1),身分驗證!A2:B27,2,0)&amp;RIGHT(B110,9),10,1)*1+LEFT(VLOOKUP(LEFT(B110,1),身分驗證!A2:B27,2,0)&amp;RIGHT(B110,9),1)+RIGHT(VLOOKUP(LEFT(B110,1),身分驗證!A2:B27,2,0)&amp;RIGHT(B110,9),1),10)=0,"正確","錯誤")</f>
        <v>#N/A</v>
      </c>
      <c r="I110" s="113"/>
    </row>
    <row r="111" spans="1:9" x14ac:dyDescent="0.25">
      <c r="A111" s="85" t="s">
        <v>92</v>
      </c>
      <c r="B111" s="86"/>
      <c r="C111" s="112"/>
      <c r="D111" s="93"/>
      <c r="E111" s="112"/>
      <c r="F111" s="112"/>
      <c r="G111" s="119"/>
      <c r="H111" s="117" t="e">
        <f>IF(MOD(MID(VLOOKUP(LEFT(B111,1),身分驗證!A2:B27,2,0)&amp;RIGHT(B111,9),2,1)*9+MID(VLOOKUP(LEFT(B111,1),身分驗證!A2:B27,2,0)&amp;RIGHT(B111,9),3,1)*8+MID(VLOOKUP(LEFT(B111,1),身分驗證!A2:B27,2,0)&amp;RIGHT(B111,9),4,1)*7+MID(VLOOKUP(LEFT(B111,1),身分驗證!A2:B27,2,0)&amp;RIGHT(B111,9),5,1)*6+MID(VLOOKUP(LEFT(B111,1),身分驗證!A2:B27,2,0)&amp;RIGHT(B111,9),6,1)*5+MID(VLOOKUP(LEFT(B111,1),身分驗證!A2:B27,2,0)&amp;RIGHT(B111,9),7,1)*4+MID(VLOOKUP(LEFT(B111,1),身分驗證!A2:B27,2,0)&amp;RIGHT(B111,9),8,1)*3+MID(VLOOKUP(LEFT(B111,1),身分驗證!A2:B27,2,0)&amp;RIGHT(B111,9),9,1)*2+MID(VLOOKUP(LEFT(B111,1),身分驗證!A2:B27,2,0)&amp;RIGHT(B111,9),10,1)*1+LEFT(VLOOKUP(LEFT(B111,1),身分驗證!A2:B27,2,0)&amp;RIGHT(B111,9),1)+RIGHT(VLOOKUP(LEFT(B111,1),身分驗證!A2:B27,2,0)&amp;RIGHT(B111,9),1),10)=0,"正確","錯誤")</f>
        <v>#N/A</v>
      </c>
      <c r="I111" s="113"/>
    </row>
    <row r="112" spans="1:9" x14ac:dyDescent="0.25">
      <c r="A112" s="85" t="s">
        <v>92</v>
      </c>
      <c r="B112" s="86"/>
      <c r="C112" s="112"/>
      <c r="D112" s="93"/>
      <c r="E112" s="112"/>
      <c r="F112" s="112"/>
      <c r="G112" s="119"/>
      <c r="H112" s="117" t="e">
        <f>IF(MOD(MID(VLOOKUP(LEFT(B112,1),身分驗證!A2:B27,2,0)&amp;RIGHT(B112,9),2,1)*9+MID(VLOOKUP(LEFT(B112,1),身分驗證!A2:B27,2,0)&amp;RIGHT(B112,9),3,1)*8+MID(VLOOKUP(LEFT(B112,1),身分驗證!A2:B27,2,0)&amp;RIGHT(B112,9),4,1)*7+MID(VLOOKUP(LEFT(B112,1),身分驗證!A2:B27,2,0)&amp;RIGHT(B112,9),5,1)*6+MID(VLOOKUP(LEFT(B112,1),身分驗證!A2:B27,2,0)&amp;RIGHT(B112,9),6,1)*5+MID(VLOOKUP(LEFT(B112,1),身分驗證!A2:B27,2,0)&amp;RIGHT(B112,9),7,1)*4+MID(VLOOKUP(LEFT(B112,1),身分驗證!A2:B27,2,0)&amp;RIGHT(B112,9),8,1)*3+MID(VLOOKUP(LEFT(B112,1),身分驗證!A2:B27,2,0)&amp;RIGHT(B112,9),9,1)*2+MID(VLOOKUP(LEFT(B112,1),身分驗證!A2:B27,2,0)&amp;RIGHT(B112,9),10,1)*1+LEFT(VLOOKUP(LEFT(B112,1),身分驗證!A2:B27,2,0)&amp;RIGHT(B112,9),1)+RIGHT(VLOOKUP(LEFT(B112,1),身分驗證!A2:B27,2,0)&amp;RIGHT(B112,9),1),10)=0,"正確","錯誤")</f>
        <v>#N/A</v>
      </c>
      <c r="I112" s="113"/>
    </row>
    <row r="113" spans="1:9" x14ac:dyDescent="0.25">
      <c r="A113" s="85" t="s">
        <v>92</v>
      </c>
      <c r="B113" s="86"/>
      <c r="C113" s="112"/>
      <c r="D113" s="93"/>
      <c r="E113" s="112"/>
      <c r="F113" s="112"/>
      <c r="G113" s="119"/>
      <c r="H113" s="117" t="e">
        <f>IF(MOD(MID(VLOOKUP(LEFT(B113,1),身分驗證!A2:B27,2,0)&amp;RIGHT(B113,9),2,1)*9+MID(VLOOKUP(LEFT(B113,1),身分驗證!A2:B27,2,0)&amp;RIGHT(B113,9),3,1)*8+MID(VLOOKUP(LEFT(B113,1),身分驗證!A2:B27,2,0)&amp;RIGHT(B113,9),4,1)*7+MID(VLOOKUP(LEFT(B113,1),身分驗證!A2:B27,2,0)&amp;RIGHT(B113,9),5,1)*6+MID(VLOOKUP(LEFT(B113,1),身分驗證!A2:B27,2,0)&amp;RIGHT(B113,9),6,1)*5+MID(VLOOKUP(LEFT(B113,1),身分驗證!A2:B27,2,0)&amp;RIGHT(B113,9),7,1)*4+MID(VLOOKUP(LEFT(B113,1),身分驗證!A2:B27,2,0)&amp;RIGHT(B113,9),8,1)*3+MID(VLOOKUP(LEFT(B113,1),身分驗證!A2:B27,2,0)&amp;RIGHT(B113,9),9,1)*2+MID(VLOOKUP(LEFT(B113,1),身分驗證!A2:B27,2,0)&amp;RIGHT(B113,9),10,1)*1+LEFT(VLOOKUP(LEFT(B113,1),身分驗證!A2:B27,2,0)&amp;RIGHT(B113,9),1)+RIGHT(VLOOKUP(LEFT(B113,1),身分驗證!A2:B27,2,0)&amp;RIGHT(B113,9),1),10)=0,"正確","錯誤")</f>
        <v>#N/A</v>
      </c>
      <c r="I113" s="113"/>
    </row>
    <row r="114" spans="1:9" x14ac:dyDescent="0.25">
      <c r="A114" s="85" t="s">
        <v>92</v>
      </c>
      <c r="B114" s="86"/>
      <c r="C114" s="112"/>
      <c r="D114" s="93"/>
      <c r="E114" s="112"/>
      <c r="F114" s="112"/>
      <c r="G114" s="119"/>
      <c r="H114" s="117" t="e">
        <f>IF(MOD(MID(VLOOKUP(LEFT(B114,1),身分驗證!A2:B27,2,0)&amp;RIGHT(B114,9),2,1)*9+MID(VLOOKUP(LEFT(B114,1),身分驗證!A2:B27,2,0)&amp;RIGHT(B114,9),3,1)*8+MID(VLOOKUP(LEFT(B114,1),身分驗證!A2:B27,2,0)&amp;RIGHT(B114,9),4,1)*7+MID(VLOOKUP(LEFT(B114,1),身分驗證!A2:B27,2,0)&amp;RIGHT(B114,9),5,1)*6+MID(VLOOKUP(LEFT(B114,1),身分驗證!A2:B27,2,0)&amp;RIGHT(B114,9),6,1)*5+MID(VLOOKUP(LEFT(B114,1),身分驗證!A2:B27,2,0)&amp;RIGHT(B114,9),7,1)*4+MID(VLOOKUP(LEFT(B114,1),身分驗證!A2:B27,2,0)&amp;RIGHT(B114,9),8,1)*3+MID(VLOOKUP(LEFT(B114,1),身分驗證!A2:B27,2,0)&amp;RIGHT(B114,9),9,1)*2+MID(VLOOKUP(LEFT(B114,1),身分驗證!A2:B27,2,0)&amp;RIGHT(B114,9),10,1)*1+LEFT(VLOOKUP(LEFT(B114,1),身分驗證!A2:B27,2,0)&amp;RIGHT(B114,9),1)+RIGHT(VLOOKUP(LEFT(B114,1),身分驗證!A2:B27,2,0)&amp;RIGHT(B114,9),1),10)=0,"正確","錯誤")</f>
        <v>#N/A</v>
      </c>
      <c r="I114" s="113"/>
    </row>
    <row r="115" spans="1:9" x14ac:dyDescent="0.25">
      <c r="A115" s="85" t="s">
        <v>92</v>
      </c>
      <c r="B115" s="86"/>
      <c r="C115" s="112"/>
      <c r="D115" s="93"/>
      <c r="E115" s="112"/>
      <c r="F115" s="112"/>
      <c r="G115" s="119"/>
      <c r="H115" s="117" t="e">
        <f>IF(MOD(MID(VLOOKUP(LEFT(B115,1),身分驗證!A2:B27,2,0)&amp;RIGHT(B115,9),2,1)*9+MID(VLOOKUP(LEFT(B115,1),身分驗證!A2:B27,2,0)&amp;RIGHT(B115,9),3,1)*8+MID(VLOOKUP(LEFT(B115,1),身分驗證!A2:B27,2,0)&amp;RIGHT(B115,9),4,1)*7+MID(VLOOKUP(LEFT(B115,1),身分驗證!A2:B27,2,0)&amp;RIGHT(B115,9),5,1)*6+MID(VLOOKUP(LEFT(B115,1),身分驗證!A2:B27,2,0)&amp;RIGHT(B115,9),6,1)*5+MID(VLOOKUP(LEFT(B115,1),身分驗證!A2:B27,2,0)&amp;RIGHT(B115,9),7,1)*4+MID(VLOOKUP(LEFT(B115,1),身分驗證!A2:B27,2,0)&amp;RIGHT(B115,9),8,1)*3+MID(VLOOKUP(LEFT(B115,1),身分驗證!A2:B27,2,0)&amp;RIGHT(B115,9),9,1)*2+MID(VLOOKUP(LEFT(B115,1),身分驗證!A2:B27,2,0)&amp;RIGHT(B115,9),10,1)*1+LEFT(VLOOKUP(LEFT(B115,1),身分驗證!A2:B27,2,0)&amp;RIGHT(B115,9),1)+RIGHT(VLOOKUP(LEFT(B115,1),身分驗證!A2:B27,2,0)&amp;RIGHT(B115,9),1),10)=0,"正確","錯誤")</f>
        <v>#N/A</v>
      </c>
      <c r="I115" s="113"/>
    </row>
    <row r="116" spans="1:9" x14ac:dyDescent="0.25">
      <c r="A116" s="85" t="s">
        <v>92</v>
      </c>
      <c r="B116" s="86"/>
      <c r="C116" s="112"/>
      <c r="D116" s="93"/>
      <c r="E116" s="112"/>
      <c r="F116" s="112"/>
      <c r="G116" s="119"/>
      <c r="H116" s="117" t="e">
        <f>IF(MOD(MID(VLOOKUP(LEFT(B116,1),身分驗證!A2:B27,2,0)&amp;RIGHT(B116,9),2,1)*9+MID(VLOOKUP(LEFT(B116,1),身分驗證!A2:B27,2,0)&amp;RIGHT(B116,9),3,1)*8+MID(VLOOKUP(LEFT(B116,1),身分驗證!A2:B27,2,0)&amp;RIGHT(B116,9),4,1)*7+MID(VLOOKUP(LEFT(B116,1),身分驗證!A2:B27,2,0)&amp;RIGHT(B116,9),5,1)*6+MID(VLOOKUP(LEFT(B116,1),身分驗證!A2:B27,2,0)&amp;RIGHT(B116,9),6,1)*5+MID(VLOOKUP(LEFT(B116,1),身分驗證!A2:B27,2,0)&amp;RIGHT(B116,9),7,1)*4+MID(VLOOKUP(LEFT(B116,1),身分驗證!A2:B27,2,0)&amp;RIGHT(B116,9),8,1)*3+MID(VLOOKUP(LEFT(B116,1),身分驗證!A2:B27,2,0)&amp;RIGHT(B116,9),9,1)*2+MID(VLOOKUP(LEFT(B116,1),身分驗證!A2:B27,2,0)&amp;RIGHT(B116,9),10,1)*1+LEFT(VLOOKUP(LEFT(B116,1),身分驗證!A2:B27,2,0)&amp;RIGHT(B116,9),1)+RIGHT(VLOOKUP(LEFT(B116,1),身分驗證!A2:B27,2,0)&amp;RIGHT(B116,9),1),10)=0,"正確","錯誤")</f>
        <v>#N/A</v>
      </c>
      <c r="I116" s="113"/>
    </row>
    <row r="117" spans="1:9" x14ac:dyDescent="0.25">
      <c r="A117" s="85" t="s">
        <v>92</v>
      </c>
      <c r="B117" s="86"/>
      <c r="C117" s="112"/>
      <c r="D117" s="93"/>
      <c r="E117" s="112"/>
      <c r="F117" s="112"/>
      <c r="G117" s="119"/>
      <c r="H117" s="117" t="e">
        <f>IF(MOD(MID(VLOOKUP(LEFT(B117,1),身分驗證!A2:B27,2,0)&amp;RIGHT(B117,9),2,1)*9+MID(VLOOKUP(LEFT(B117,1),身分驗證!A2:B27,2,0)&amp;RIGHT(B117,9),3,1)*8+MID(VLOOKUP(LEFT(B117,1),身分驗證!A2:B27,2,0)&amp;RIGHT(B117,9),4,1)*7+MID(VLOOKUP(LEFT(B117,1),身分驗證!A2:B27,2,0)&amp;RIGHT(B117,9),5,1)*6+MID(VLOOKUP(LEFT(B117,1),身分驗證!A2:B27,2,0)&amp;RIGHT(B117,9),6,1)*5+MID(VLOOKUP(LEFT(B117,1),身分驗證!A2:B27,2,0)&amp;RIGHT(B117,9),7,1)*4+MID(VLOOKUP(LEFT(B117,1),身分驗證!A2:B27,2,0)&amp;RIGHT(B117,9),8,1)*3+MID(VLOOKUP(LEFT(B117,1),身分驗證!A2:B27,2,0)&amp;RIGHT(B117,9),9,1)*2+MID(VLOOKUP(LEFT(B117,1),身分驗證!A2:B27,2,0)&amp;RIGHT(B117,9),10,1)*1+LEFT(VLOOKUP(LEFT(B117,1),身分驗證!A2:B27,2,0)&amp;RIGHT(B117,9),1)+RIGHT(VLOOKUP(LEFT(B117,1),身分驗證!A2:B27,2,0)&amp;RIGHT(B117,9),1),10)=0,"正確","錯誤")</f>
        <v>#N/A</v>
      </c>
      <c r="I117" s="113"/>
    </row>
    <row r="118" spans="1:9" x14ac:dyDescent="0.25">
      <c r="A118" s="85" t="s">
        <v>92</v>
      </c>
      <c r="B118" s="86"/>
      <c r="C118" s="112"/>
      <c r="D118" s="93"/>
      <c r="E118" s="112"/>
      <c r="F118" s="112"/>
      <c r="G118" s="119"/>
      <c r="H118" s="117" t="e">
        <f>IF(MOD(MID(VLOOKUP(LEFT(B118,1),身分驗證!A2:B27,2,0)&amp;RIGHT(B118,9),2,1)*9+MID(VLOOKUP(LEFT(B118,1),身分驗證!A2:B27,2,0)&amp;RIGHT(B118,9),3,1)*8+MID(VLOOKUP(LEFT(B118,1),身分驗證!A2:B27,2,0)&amp;RIGHT(B118,9),4,1)*7+MID(VLOOKUP(LEFT(B118,1),身分驗證!A2:B27,2,0)&amp;RIGHT(B118,9),5,1)*6+MID(VLOOKUP(LEFT(B118,1),身分驗證!A2:B27,2,0)&amp;RIGHT(B118,9),6,1)*5+MID(VLOOKUP(LEFT(B118,1),身分驗證!A2:B27,2,0)&amp;RIGHT(B118,9),7,1)*4+MID(VLOOKUP(LEFT(B118,1),身分驗證!A2:B27,2,0)&amp;RIGHT(B118,9),8,1)*3+MID(VLOOKUP(LEFT(B118,1),身分驗證!A2:B27,2,0)&amp;RIGHT(B118,9),9,1)*2+MID(VLOOKUP(LEFT(B118,1),身分驗證!A2:B27,2,0)&amp;RIGHT(B118,9),10,1)*1+LEFT(VLOOKUP(LEFT(B118,1),身分驗證!A2:B27,2,0)&amp;RIGHT(B118,9),1)+RIGHT(VLOOKUP(LEFT(B118,1),身分驗證!A2:B27,2,0)&amp;RIGHT(B118,9),1),10)=0,"正確","錯誤")</f>
        <v>#N/A</v>
      </c>
      <c r="I118" s="113"/>
    </row>
    <row r="119" spans="1:9" x14ac:dyDescent="0.25">
      <c r="A119" s="85" t="s">
        <v>92</v>
      </c>
      <c r="B119" s="86"/>
      <c r="C119" s="112"/>
      <c r="D119" s="93"/>
      <c r="E119" s="112"/>
      <c r="F119" s="112"/>
      <c r="G119" s="119"/>
      <c r="H119" s="117" t="e">
        <f>IF(MOD(MID(VLOOKUP(LEFT(B119,1),身分驗證!A2:B27,2,0)&amp;RIGHT(B119,9),2,1)*9+MID(VLOOKUP(LEFT(B119,1),身分驗證!A2:B27,2,0)&amp;RIGHT(B119,9),3,1)*8+MID(VLOOKUP(LEFT(B119,1),身分驗證!A2:B27,2,0)&amp;RIGHT(B119,9),4,1)*7+MID(VLOOKUP(LEFT(B119,1),身分驗證!A2:B27,2,0)&amp;RIGHT(B119,9),5,1)*6+MID(VLOOKUP(LEFT(B119,1),身分驗證!A2:B27,2,0)&amp;RIGHT(B119,9),6,1)*5+MID(VLOOKUP(LEFT(B119,1),身分驗證!A2:B27,2,0)&amp;RIGHT(B119,9),7,1)*4+MID(VLOOKUP(LEFT(B119,1),身分驗證!A2:B27,2,0)&amp;RIGHT(B119,9),8,1)*3+MID(VLOOKUP(LEFT(B119,1),身分驗證!A2:B27,2,0)&amp;RIGHT(B119,9),9,1)*2+MID(VLOOKUP(LEFT(B119,1),身分驗證!A2:B27,2,0)&amp;RIGHT(B119,9),10,1)*1+LEFT(VLOOKUP(LEFT(B119,1),身分驗證!A2:B27,2,0)&amp;RIGHT(B119,9),1)+RIGHT(VLOOKUP(LEFT(B119,1),身分驗證!A2:B27,2,0)&amp;RIGHT(B119,9),1),10)=0,"正確","錯誤")</f>
        <v>#N/A</v>
      </c>
      <c r="I119" s="113"/>
    </row>
    <row r="120" spans="1:9" x14ac:dyDescent="0.25">
      <c r="A120" s="85" t="s">
        <v>92</v>
      </c>
      <c r="B120" s="86"/>
      <c r="C120" s="112"/>
      <c r="D120" s="93"/>
      <c r="E120" s="112"/>
      <c r="F120" s="112"/>
      <c r="G120" s="119"/>
      <c r="H120" s="117" t="e">
        <f>IF(MOD(MID(VLOOKUP(LEFT(B120,1),身分驗證!A2:B27,2,0)&amp;RIGHT(B120,9),2,1)*9+MID(VLOOKUP(LEFT(B120,1),身分驗證!A2:B27,2,0)&amp;RIGHT(B120,9),3,1)*8+MID(VLOOKUP(LEFT(B120,1),身分驗證!A2:B27,2,0)&amp;RIGHT(B120,9),4,1)*7+MID(VLOOKUP(LEFT(B120,1),身分驗證!A2:B27,2,0)&amp;RIGHT(B120,9),5,1)*6+MID(VLOOKUP(LEFT(B120,1),身分驗證!A2:B27,2,0)&amp;RIGHT(B120,9),6,1)*5+MID(VLOOKUP(LEFT(B120,1),身分驗證!A2:B27,2,0)&amp;RIGHT(B120,9),7,1)*4+MID(VLOOKUP(LEFT(B120,1),身分驗證!A2:B27,2,0)&amp;RIGHT(B120,9),8,1)*3+MID(VLOOKUP(LEFT(B120,1),身分驗證!A2:B27,2,0)&amp;RIGHT(B120,9),9,1)*2+MID(VLOOKUP(LEFT(B120,1),身分驗證!A2:B27,2,0)&amp;RIGHT(B120,9),10,1)*1+LEFT(VLOOKUP(LEFT(B120,1),身分驗證!A2:B27,2,0)&amp;RIGHT(B120,9),1)+RIGHT(VLOOKUP(LEFT(B120,1),身分驗證!A2:B27,2,0)&amp;RIGHT(B120,9),1),10)=0,"正確","錯誤")</f>
        <v>#N/A</v>
      </c>
      <c r="I120" s="113"/>
    </row>
    <row r="121" spans="1:9" x14ac:dyDescent="0.25">
      <c r="A121" s="85" t="s">
        <v>92</v>
      </c>
      <c r="B121" s="86"/>
      <c r="C121" s="112"/>
      <c r="D121" s="93"/>
      <c r="E121" s="112"/>
      <c r="F121" s="112"/>
      <c r="G121" s="119"/>
      <c r="H121" s="117" t="e">
        <f>IF(MOD(MID(VLOOKUP(LEFT(B121,1),身分驗證!A2:B27,2,0)&amp;RIGHT(B121,9),2,1)*9+MID(VLOOKUP(LEFT(B121,1),身分驗證!A2:B27,2,0)&amp;RIGHT(B121,9),3,1)*8+MID(VLOOKUP(LEFT(B121,1),身分驗證!A2:B27,2,0)&amp;RIGHT(B121,9),4,1)*7+MID(VLOOKUP(LEFT(B121,1),身分驗證!A2:B27,2,0)&amp;RIGHT(B121,9),5,1)*6+MID(VLOOKUP(LEFT(B121,1),身分驗證!A2:B27,2,0)&amp;RIGHT(B121,9),6,1)*5+MID(VLOOKUP(LEFT(B121,1),身分驗證!A2:B27,2,0)&amp;RIGHT(B121,9),7,1)*4+MID(VLOOKUP(LEFT(B121,1),身分驗證!A2:B27,2,0)&amp;RIGHT(B121,9),8,1)*3+MID(VLOOKUP(LEFT(B121,1),身分驗證!A2:B27,2,0)&amp;RIGHT(B121,9),9,1)*2+MID(VLOOKUP(LEFT(B121,1),身分驗證!A2:B27,2,0)&amp;RIGHT(B121,9),10,1)*1+LEFT(VLOOKUP(LEFT(B121,1),身分驗證!A2:B27,2,0)&amp;RIGHT(B121,9),1)+RIGHT(VLOOKUP(LEFT(B121,1),身分驗證!A2:B27,2,0)&amp;RIGHT(B121,9),1),10)=0,"正確","錯誤")</f>
        <v>#N/A</v>
      </c>
      <c r="I121" s="113"/>
    </row>
    <row r="122" spans="1:9" x14ac:dyDescent="0.25">
      <c r="A122" s="85" t="s">
        <v>92</v>
      </c>
      <c r="B122" s="86"/>
      <c r="C122" s="112"/>
      <c r="D122" s="93"/>
      <c r="E122" s="112"/>
      <c r="F122" s="112"/>
      <c r="G122" s="119"/>
      <c r="H122" s="117" t="e">
        <f>IF(MOD(MID(VLOOKUP(LEFT(B122,1),身分驗證!A2:B27,2,0)&amp;RIGHT(B122,9),2,1)*9+MID(VLOOKUP(LEFT(B122,1),身分驗證!A2:B27,2,0)&amp;RIGHT(B122,9),3,1)*8+MID(VLOOKUP(LEFT(B122,1),身分驗證!A2:B27,2,0)&amp;RIGHT(B122,9),4,1)*7+MID(VLOOKUP(LEFT(B122,1),身分驗證!A2:B27,2,0)&amp;RIGHT(B122,9),5,1)*6+MID(VLOOKUP(LEFT(B122,1),身分驗證!A2:B27,2,0)&amp;RIGHT(B122,9),6,1)*5+MID(VLOOKUP(LEFT(B122,1),身分驗證!A2:B27,2,0)&amp;RIGHT(B122,9),7,1)*4+MID(VLOOKUP(LEFT(B122,1),身分驗證!A2:B27,2,0)&amp;RIGHT(B122,9),8,1)*3+MID(VLOOKUP(LEFT(B122,1),身分驗證!A2:B27,2,0)&amp;RIGHT(B122,9),9,1)*2+MID(VLOOKUP(LEFT(B122,1),身分驗證!A2:B27,2,0)&amp;RIGHT(B122,9),10,1)*1+LEFT(VLOOKUP(LEFT(B122,1),身分驗證!A2:B27,2,0)&amp;RIGHT(B122,9),1)+RIGHT(VLOOKUP(LEFT(B122,1),身分驗證!A2:B27,2,0)&amp;RIGHT(B122,9),1),10)=0,"正確","錯誤")</f>
        <v>#N/A</v>
      </c>
      <c r="I122" s="113"/>
    </row>
    <row r="123" spans="1:9" x14ac:dyDescent="0.25">
      <c r="A123" s="85" t="s">
        <v>92</v>
      </c>
      <c r="B123" s="86"/>
      <c r="C123" s="112"/>
      <c r="D123" s="93"/>
      <c r="E123" s="112"/>
      <c r="F123" s="112"/>
      <c r="G123" s="119"/>
      <c r="H123" s="117" t="e">
        <f>IF(MOD(MID(VLOOKUP(LEFT(B123,1),身分驗證!A2:B27,2,0)&amp;RIGHT(B123,9),2,1)*9+MID(VLOOKUP(LEFT(B123,1),身分驗證!A2:B27,2,0)&amp;RIGHT(B123,9),3,1)*8+MID(VLOOKUP(LEFT(B123,1),身分驗證!A2:B27,2,0)&amp;RIGHT(B123,9),4,1)*7+MID(VLOOKUP(LEFT(B123,1),身分驗證!A2:B27,2,0)&amp;RIGHT(B123,9),5,1)*6+MID(VLOOKUP(LEFT(B123,1),身分驗證!A2:B27,2,0)&amp;RIGHT(B123,9),6,1)*5+MID(VLOOKUP(LEFT(B123,1),身分驗證!A2:B27,2,0)&amp;RIGHT(B123,9),7,1)*4+MID(VLOOKUP(LEFT(B123,1),身分驗證!A2:B27,2,0)&amp;RIGHT(B123,9),8,1)*3+MID(VLOOKUP(LEFT(B123,1),身分驗證!A2:B27,2,0)&amp;RIGHT(B123,9),9,1)*2+MID(VLOOKUP(LEFT(B123,1),身分驗證!A2:B27,2,0)&amp;RIGHT(B123,9),10,1)*1+LEFT(VLOOKUP(LEFT(B123,1),身分驗證!A2:B27,2,0)&amp;RIGHT(B123,9),1)+RIGHT(VLOOKUP(LEFT(B123,1),身分驗證!A2:B27,2,0)&amp;RIGHT(B123,9),1),10)=0,"正確","錯誤")</f>
        <v>#N/A</v>
      </c>
      <c r="I123" s="113"/>
    </row>
    <row r="124" spans="1:9" x14ac:dyDescent="0.25">
      <c r="A124" s="85" t="s">
        <v>92</v>
      </c>
      <c r="B124" s="86"/>
      <c r="C124" s="112"/>
      <c r="D124" s="93"/>
      <c r="E124" s="112"/>
      <c r="F124" s="112"/>
      <c r="G124" s="119"/>
      <c r="H124" s="117" t="e">
        <f>IF(MOD(MID(VLOOKUP(LEFT(B124,1),身分驗證!A2:B27,2,0)&amp;RIGHT(B124,9),2,1)*9+MID(VLOOKUP(LEFT(B124,1),身分驗證!A2:B27,2,0)&amp;RIGHT(B124,9),3,1)*8+MID(VLOOKUP(LEFT(B124,1),身分驗證!A2:B27,2,0)&amp;RIGHT(B124,9),4,1)*7+MID(VLOOKUP(LEFT(B124,1),身分驗證!A2:B27,2,0)&amp;RIGHT(B124,9),5,1)*6+MID(VLOOKUP(LEFT(B124,1),身分驗證!A2:B27,2,0)&amp;RIGHT(B124,9),6,1)*5+MID(VLOOKUP(LEFT(B124,1),身分驗證!A2:B27,2,0)&amp;RIGHT(B124,9),7,1)*4+MID(VLOOKUP(LEFT(B124,1),身分驗證!A2:B27,2,0)&amp;RIGHT(B124,9),8,1)*3+MID(VLOOKUP(LEFT(B124,1),身分驗證!A2:B27,2,0)&amp;RIGHT(B124,9),9,1)*2+MID(VLOOKUP(LEFT(B124,1),身分驗證!A2:B27,2,0)&amp;RIGHT(B124,9),10,1)*1+LEFT(VLOOKUP(LEFT(B124,1),身分驗證!A2:B27,2,0)&amp;RIGHT(B124,9),1)+RIGHT(VLOOKUP(LEFT(B124,1),身分驗證!A2:B27,2,0)&amp;RIGHT(B124,9),1),10)=0,"正確","錯誤")</f>
        <v>#N/A</v>
      </c>
      <c r="I124" s="113"/>
    </row>
    <row r="125" spans="1:9" x14ac:dyDescent="0.25">
      <c r="A125" s="85" t="s">
        <v>92</v>
      </c>
      <c r="B125" s="86"/>
      <c r="C125" s="112"/>
      <c r="D125" s="93"/>
      <c r="E125" s="112"/>
      <c r="F125" s="112"/>
      <c r="G125" s="119"/>
      <c r="H125" s="117" t="e">
        <f>IF(MOD(MID(VLOOKUP(LEFT(B125,1),身分驗證!A2:B27,2,0)&amp;RIGHT(B125,9),2,1)*9+MID(VLOOKUP(LEFT(B125,1),身分驗證!A2:B27,2,0)&amp;RIGHT(B125,9),3,1)*8+MID(VLOOKUP(LEFT(B125,1),身分驗證!A2:B27,2,0)&amp;RIGHT(B125,9),4,1)*7+MID(VLOOKUP(LEFT(B125,1),身分驗證!A2:B27,2,0)&amp;RIGHT(B125,9),5,1)*6+MID(VLOOKUP(LEFT(B125,1),身分驗證!A2:B27,2,0)&amp;RIGHT(B125,9),6,1)*5+MID(VLOOKUP(LEFT(B125,1),身分驗證!A2:B27,2,0)&amp;RIGHT(B125,9),7,1)*4+MID(VLOOKUP(LEFT(B125,1),身分驗證!A2:B27,2,0)&amp;RIGHT(B125,9),8,1)*3+MID(VLOOKUP(LEFT(B125,1),身分驗證!A2:B27,2,0)&amp;RIGHT(B125,9),9,1)*2+MID(VLOOKUP(LEFT(B125,1),身分驗證!A2:B27,2,0)&amp;RIGHT(B125,9),10,1)*1+LEFT(VLOOKUP(LEFT(B125,1),身分驗證!A2:B27,2,0)&amp;RIGHT(B125,9),1)+RIGHT(VLOOKUP(LEFT(B125,1),身分驗證!A2:B27,2,0)&amp;RIGHT(B125,9),1),10)=0,"正確","錯誤")</f>
        <v>#N/A</v>
      </c>
      <c r="I125" s="113"/>
    </row>
    <row r="126" spans="1:9" x14ac:dyDescent="0.25">
      <c r="A126" s="85" t="s">
        <v>92</v>
      </c>
      <c r="B126" s="86"/>
      <c r="C126" s="112"/>
      <c r="D126" s="93"/>
      <c r="E126" s="112"/>
      <c r="F126" s="112"/>
      <c r="G126" s="119"/>
      <c r="H126" s="117" t="e">
        <f>IF(MOD(MID(VLOOKUP(LEFT(B126,1),身分驗證!A2:B27,2,0)&amp;RIGHT(B126,9),2,1)*9+MID(VLOOKUP(LEFT(B126,1),身分驗證!A2:B27,2,0)&amp;RIGHT(B126,9),3,1)*8+MID(VLOOKUP(LEFT(B126,1),身分驗證!A2:B27,2,0)&amp;RIGHT(B126,9),4,1)*7+MID(VLOOKUP(LEFT(B126,1),身分驗證!A2:B27,2,0)&amp;RIGHT(B126,9),5,1)*6+MID(VLOOKUP(LEFT(B126,1),身分驗證!A2:B27,2,0)&amp;RIGHT(B126,9),6,1)*5+MID(VLOOKUP(LEFT(B126,1),身分驗證!A2:B27,2,0)&amp;RIGHT(B126,9),7,1)*4+MID(VLOOKUP(LEFT(B126,1),身分驗證!A2:B27,2,0)&amp;RIGHT(B126,9),8,1)*3+MID(VLOOKUP(LEFT(B126,1),身分驗證!A2:B27,2,0)&amp;RIGHT(B126,9),9,1)*2+MID(VLOOKUP(LEFT(B126,1),身分驗證!A2:B27,2,0)&amp;RIGHT(B126,9),10,1)*1+LEFT(VLOOKUP(LEFT(B126,1),身分驗證!A2:B27,2,0)&amp;RIGHT(B126,9),1)+RIGHT(VLOOKUP(LEFT(B126,1),身分驗證!A2:B27,2,0)&amp;RIGHT(B126,9),1),10)=0,"正確","錯誤")</f>
        <v>#N/A</v>
      </c>
      <c r="I126" s="113"/>
    </row>
    <row r="127" spans="1:9" x14ac:dyDescent="0.25">
      <c r="A127" s="85" t="s">
        <v>92</v>
      </c>
      <c r="B127" s="86"/>
      <c r="C127" s="112"/>
      <c r="D127" s="93"/>
      <c r="E127" s="112"/>
      <c r="F127" s="112"/>
      <c r="G127" s="119"/>
      <c r="H127" s="117" t="e">
        <f>IF(MOD(MID(VLOOKUP(LEFT(B127,1),身分驗證!A2:B27,2,0)&amp;RIGHT(B127,9),2,1)*9+MID(VLOOKUP(LEFT(B127,1),身分驗證!A2:B27,2,0)&amp;RIGHT(B127,9),3,1)*8+MID(VLOOKUP(LEFT(B127,1),身分驗證!A2:B27,2,0)&amp;RIGHT(B127,9),4,1)*7+MID(VLOOKUP(LEFT(B127,1),身分驗證!A2:B27,2,0)&amp;RIGHT(B127,9),5,1)*6+MID(VLOOKUP(LEFT(B127,1),身分驗證!A2:B27,2,0)&amp;RIGHT(B127,9),6,1)*5+MID(VLOOKUP(LEFT(B127,1),身分驗證!A2:B27,2,0)&amp;RIGHT(B127,9),7,1)*4+MID(VLOOKUP(LEFT(B127,1),身分驗證!A2:B27,2,0)&amp;RIGHT(B127,9),8,1)*3+MID(VLOOKUP(LEFT(B127,1),身分驗證!A2:B27,2,0)&amp;RIGHT(B127,9),9,1)*2+MID(VLOOKUP(LEFT(B127,1),身分驗證!A2:B27,2,0)&amp;RIGHT(B127,9),10,1)*1+LEFT(VLOOKUP(LEFT(B127,1),身分驗證!A2:B27,2,0)&amp;RIGHT(B127,9),1)+RIGHT(VLOOKUP(LEFT(B127,1),身分驗證!A2:B27,2,0)&amp;RIGHT(B127,9),1),10)=0,"正確","錯誤")</f>
        <v>#N/A</v>
      </c>
      <c r="I127" s="113"/>
    </row>
    <row r="128" spans="1:9" x14ac:dyDescent="0.25">
      <c r="A128" s="85" t="s">
        <v>92</v>
      </c>
      <c r="B128" s="86"/>
      <c r="C128" s="112"/>
      <c r="D128" s="93"/>
      <c r="E128" s="112"/>
      <c r="F128" s="112"/>
      <c r="G128" s="119"/>
      <c r="H128" s="117" t="e">
        <f>IF(MOD(MID(VLOOKUP(LEFT(B128,1),身分驗證!A2:B27,2,0)&amp;RIGHT(B128,9),2,1)*9+MID(VLOOKUP(LEFT(B128,1),身分驗證!A2:B27,2,0)&amp;RIGHT(B128,9),3,1)*8+MID(VLOOKUP(LEFT(B128,1),身分驗證!A2:B27,2,0)&amp;RIGHT(B128,9),4,1)*7+MID(VLOOKUP(LEFT(B128,1),身分驗證!A2:B27,2,0)&amp;RIGHT(B128,9),5,1)*6+MID(VLOOKUP(LEFT(B128,1),身分驗證!A2:B27,2,0)&amp;RIGHT(B128,9),6,1)*5+MID(VLOOKUP(LEFT(B128,1),身分驗證!A2:B27,2,0)&amp;RIGHT(B128,9),7,1)*4+MID(VLOOKUP(LEFT(B128,1),身分驗證!A2:B27,2,0)&amp;RIGHT(B128,9),8,1)*3+MID(VLOOKUP(LEFT(B128,1),身分驗證!A2:B27,2,0)&amp;RIGHT(B128,9),9,1)*2+MID(VLOOKUP(LEFT(B128,1),身分驗證!A2:B27,2,0)&amp;RIGHT(B128,9),10,1)*1+LEFT(VLOOKUP(LEFT(B128,1),身分驗證!A2:B27,2,0)&amp;RIGHT(B128,9),1)+RIGHT(VLOOKUP(LEFT(B128,1),身分驗證!A2:B27,2,0)&amp;RIGHT(B128,9),1),10)=0,"正確","錯誤")</f>
        <v>#N/A</v>
      </c>
      <c r="I128" s="113"/>
    </row>
    <row r="129" spans="1:9" x14ac:dyDescent="0.25">
      <c r="A129" s="85" t="s">
        <v>92</v>
      </c>
      <c r="B129" s="86"/>
      <c r="C129" s="112"/>
      <c r="D129" s="93"/>
      <c r="E129" s="112"/>
      <c r="F129" s="112"/>
      <c r="G129" s="119"/>
      <c r="H129" s="117" t="e">
        <f>IF(MOD(MID(VLOOKUP(LEFT(B129,1),身分驗證!A2:B27,2,0)&amp;RIGHT(B129,9),2,1)*9+MID(VLOOKUP(LEFT(B129,1),身分驗證!A2:B27,2,0)&amp;RIGHT(B129,9),3,1)*8+MID(VLOOKUP(LEFT(B129,1),身分驗證!A2:B27,2,0)&amp;RIGHT(B129,9),4,1)*7+MID(VLOOKUP(LEFT(B129,1),身分驗證!A2:B27,2,0)&amp;RIGHT(B129,9),5,1)*6+MID(VLOOKUP(LEFT(B129,1),身分驗證!A2:B27,2,0)&amp;RIGHT(B129,9),6,1)*5+MID(VLOOKUP(LEFT(B129,1),身分驗證!A2:B27,2,0)&amp;RIGHT(B129,9),7,1)*4+MID(VLOOKUP(LEFT(B129,1),身分驗證!A2:B27,2,0)&amp;RIGHT(B129,9),8,1)*3+MID(VLOOKUP(LEFT(B129,1),身分驗證!A2:B27,2,0)&amp;RIGHT(B129,9),9,1)*2+MID(VLOOKUP(LEFT(B129,1),身分驗證!A2:B27,2,0)&amp;RIGHT(B129,9),10,1)*1+LEFT(VLOOKUP(LEFT(B129,1),身分驗證!A2:B27,2,0)&amp;RIGHT(B129,9),1)+RIGHT(VLOOKUP(LEFT(B129,1),身分驗證!A2:B27,2,0)&amp;RIGHT(B129,9),1),10)=0,"正確","錯誤")</f>
        <v>#N/A</v>
      </c>
      <c r="I129" s="113"/>
    </row>
    <row r="130" spans="1:9" x14ac:dyDescent="0.25">
      <c r="A130" s="85" t="s">
        <v>92</v>
      </c>
      <c r="B130" s="86"/>
      <c r="C130" s="112"/>
      <c r="D130" s="93"/>
      <c r="E130" s="112"/>
      <c r="F130" s="112"/>
      <c r="G130" s="119"/>
      <c r="H130" s="117" t="e">
        <f>IF(MOD(MID(VLOOKUP(LEFT(B130,1),身分驗證!A2:B27,2,0)&amp;RIGHT(B130,9),2,1)*9+MID(VLOOKUP(LEFT(B130,1),身分驗證!A2:B27,2,0)&amp;RIGHT(B130,9),3,1)*8+MID(VLOOKUP(LEFT(B130,1),身分驗證!A2:B27,2,0)&amp;RIGHT(B130,9),4,1)*7+MID(VLOOKUP(LEFT(B130,1),身分驗證!A2:B27,2,0)&amp;RIGHT(B130,9),5,1)*6+MID(VLOOKUP(LEFT(B130,1),身分驗證!A2:B27,2,0)&amp;RIGHT(B130,9),6,1)*5+MID(VLOOKUP(LEFT(B130,1),身分驗證!A2:B27,2,0)&amp;RIGHT(B130,9),7,1)*4+MID(VLOOKUP(LEFT(B130,1),身分驗證!A2:B27,2,0)&amp;RIGHT(B130,9),8,1)*3+MID(VLOOKUP(LEFT(B130,1),身分驗證!A2:B27,2,0)&amp;RIGHT(B130,9),9,1)*2+MID(VLOOKUP(LEFT(B130,1),身分驗證!A2:B27,2,0)&amp;RIGHT(B130,9),10,1)*1+LEFT(VLOOKUP(LEFT(B130,1),身分驗證!A2:B27,2,0)&amp;RIGHT(B130,9),1)+RIGHT(VLOOKUP(LEFT(B130,1),身分驗證!A2:B27,2,0)&amp;RIGHT(B130,9),1),10)=0,"正確","錯誤")</f>
        <v>#N/A</v>
      </c>
      <c r="I130" s="113"/>
    </row>
    <row r="131" spans="1:9" x14ac:dyDescent="0.25">
      <c r="A131" s="85" t="s">
        <v>92</v>
      </c>
      <c r="B131" s="86"/>
      <c r="C131" s="112"/>
      <c r="D131" s="93"/>
      <c r="E131" s="112"/>
      <c r="F131" s="112"/>
      <c r="G131" s="119"/>
      <c r="H131" s="117" t="e">
        <f>IF(MOD(MID(VLOOKUP(LEFT(B131,1),身分驗證!A2:B27,2,0)&amp;RIGHT(B131,9),2,1)*9+MID(VLOOKUP(LEFT(B131,1),身分驗證!A2:B27,2,0)&amp;RIGHT(B131,9),3,1)*8+MID(VLOOKUP(LEFT(B131,1),身分驗證!A2:B27,2,0)&amp;RIGHT(B131,9),4,1)*7+MID(VLOOKUP(LEFT(B131,1),身分驗證!A2:B27,2,0)&amp;RIGHT(B131,9),5,1)*6+MID(VLOOKUP(LEFT(B131,1),身分驗證!A2:B27,2,0)&amp;RIGHT(B131,9),6,1)*5+MID(VLOOKUP(LEFT(B131,1),身分驗證!A2:B27,2,0)&amp;RIGHT(B131,9),7,1)*4+MID(VLOOKUP(LEFT(B131,1),身分驗證!A2:B27,2,0)&amp;RIGHT(B131,9),8,1)*3+MID(VLOOKUP(LEFT(B131,1),身分驗證!A2:B27,2,0)&amp;RIGHT(B131,9),9,1)*2+MID(VLOOKUP(LEFT(B131,1),身分驗證!A2:B27,2,0)&amp;RIGHT(B131,9),10,1)*1+LEFT(VLOOKUP(LEFT(B131,1),身分驗證!A2:B27,2,0)&amp;RIGHT(B131,9),1)+RIGHT(VLOOKUP(LEFT(B131,1),身分驗證!A2:B27,2,0)&amp;RIGHT(B131,9),1),10)=0,"正確","錯誤")</f>
        <v>#N/A</v>
      </c>
      <c r="I131" s="113"/>
    </row>
    <row r="132" spans="1:9" x14ac:dyDescent="0.25">
      <c r="A132" s="85" t="s">
        <v>92</v>
      </c>
      <c r="B132" s="86"/>
      <c r="C132" s="112"/>
      <c r="D132" s="93"/>
      <c r="E132" s="112"/>
      <c r="F132" s="112"/>
      <c r="G132" s="119"/>
      <c r="H132" s="117" t="e">
        <f>IF(MOD(MID(VLOOKUP(LEFT(B132,1),身分驗證!A2:B27,2,0)&amp;RIGHT(B132,9),2,1)*9+MID(VLOOKUP(LEFT(B132,1),身分驗證!A2:B27,2,0)&amp;RIGHT(B132,9),3,1)*8+MID(VLOOKUP(LEFT(B132,1),身分驗證!A2:B27,2,0)&amp;RIGHT(B132,9),4,1)*7+MID(VLOOKUP(LEFT(B132,1),身分驗證!A2:B27,2,0)&amp;RIGHT(B132,9),5,1)*6+MID(VLOOKUP(LEFT(B132,1),身分驗證!A2:B27,2,0)&amp;RIGHT(B132,9),6,1)*5+MID(VLOOKUP(LEFT(B132,1),身分驗證!A2:B27,2,0)&amp;RIGHT(B132,9),7,1)*4+MID(VLOOKUP(LEFT(B132,1),身分驗證!A2:B27,2,0)&amp;RIGHT(B132,9),8,1)*3+MID(VLOOKUP(LEFT(B132,1),身分驗證!A2:B27,2,0)&amp;RIGHT(B132,9),9,1)*2+MID(VLOOKUP(LEFT(B132,1),身分驗證!A2:B27,2,0)&amp;RIGHT(B132,9),10,1)*1+LEFT(VLOOKUP(LEFT(B132,1),身分驗證!A2:B27,2,0)&amp;RIGHT(B132,9),1)+RIGHT(VLOOKUP(LEFT(B132,1),身分驗證!A2:B27,2,0)&amp;RIGHT(B132,9),1),10)=0,"正確","錯誤")</f>
        <v>#N/A</v>
      </c>
      <c r="I132" s="113"/>
    </row>
    <row r="133" spans="1:9" x14ac:dyDescent="0.25">
      <c r="A133" s="85" t="s">
        <v>92</v>
      </c>
      <c r="B133" s="86"/>
      <c r="C133" s="112"/>
      <c r="D133" s="93"/>
      <c r="E133" s="112"/>
      <c r="F133" s="112"/>
      <c r="G133" s="119"/>
      <c r="H133" s="117" t="e">
        <f>IF(MOD(MID(VLOOKUP(LEFT(B133,1),身分驗證!A2:B27,2,0)&amp;RIGHT(B133,9),2,1)*9+MID(VLOOKUP(LEFT(B133,1),身分驗證!A2:B27,2,0)&amp;RIGHT(B133,9),3,1)*8+MID(VLOOKUP(LEFT(B133,1),身分驗證!A2:B27,2,0)&amp;RIGHT(B133,9),4,1)*7+MID(VLOOKUP(LEFT(B133,1),身分驗證!A2:B27,2,0)&amp;RIGHT(B133,9),5,1)*6+MID(VLOOKUP(LEFT(B133,1),身分驗證!A2:B27,2,0)&amp;RIGHT(B133,9),6,1)*5+MID(VLOOKUP(LEFT(B133,1),身分驗證!A2:B27,2,0)&amp;RIGHT(B133,9),7,1)*4+MID(VLOOKUP(LEFT(B133,1),身分驗證!A2:B27,2,0)&amp;RIGHT(B133,9),8,1)*3+MID(VLOOKUP(LEFT(B133,1),身分驗證!A2:B27,2,0)&amp;RIGHT(B133,9),9,1)*2+MID(VLOOKUP(LEFT(B133,1),身分驗證!A2:B27,2,0)&amp;RIGHT(B133,9),10,1)*1+LEFT(VLOOKUP(LEFT(B133,1),身分驗證!A2:B27,2,0)&amp;RIGHT(B133,9),1)+RIGHT(VLOOKUP(LEFT(B133,1),身分驗證!A2:B27,2,0)&amp;RIGHT(B133,9),1),10)=0,"正確","錯誤")</f>
        <v>#N/A</v>
      </c>
      <c r="I133" s="113"/>
    </row>
    <row r="134" spans="1:9" x14ac:dyDescent="0.25">
      <c r="A134" s="85" t="s">
        <v>92</v>
      </c>
      <c r="B134" s="86"/>
      <c r="C134" s="112"/>
      <c r="D134" s="93"/>
      <c r="E134" s="112"/>
      <c r="F134" s="112"/>
      <c r="G134" s="119"/>
      <c r="H134" s="117" t="e">
        <f>IF(MOD(MID(VLOOKUP(LEFT(B134,1),身分驗證!A2:B27,2,0)&amp;RIGHT(B134,9),2,1)*9+MID(VLOOKUP(LEFT(B134,1),身分驗證!A2:B27,2,0)&amp;RIGHT(B134,9),3,1)*8+MID(VLOOKUP(LEFT(B134,1),身分驗證!A2:B27,2,0)&amp;RIGHT(B134,9),4,1)*7+MID(VLOOKUP(LEFT(B134,1),身分驗證!A2:B27,2,0)&amp;RIGHT(B134,9),5,1)*6+MID(VLOOKUP(LEFT(B134,1),身分驗證!A2:B27,2,0)&amp;RIGHT(B134,9),6,1)*5+MID(VLOOKUP(LEFT(B134,1),身分驗證!A2:B27,2,0)&amp;RIGHT(B134,9),7,1)*4+MID(VLOOKUP(LEFT(B134,1),身分驗證!A2:B27,2,0)&amp;RIGHT(B134,9),8,1)*3+MID(VLOOKUP(LEFT(B134,1),身分驗證!A2:B27,2,0)&amp;RIGHT(B134,9),9,1)*2+MID(VLOOKUP(LEFT(B134,1),身分驗證!A2:B27,2,0)&amp;RIGHT(B134,9),10,1)*1+LEFT(VLOOKUP(LEFT(B134,1),身分驗證!A2:B27,2,0)&amp;RIGHT(B134,9),1)+RIGHT(VLOOKUP(LEFT(B134,1),身分驗證!A2:B27,2,0)&amp;RIGHT(B134,9),1),10)=0,"正確","錯誤")</f>
        <v>#N/A</v>
      </c>
      <c r="I134" s="113"/>
    </row>
    <row r="135" spans="1:9" x14ac:dyDescent="0.25">
      <c r="A135" s="85" t="s">
        <v>92</v>
      </c>
      <c r="B135" s="86"/>
      <c r="C135" s="112"/>
      <c r="D135" s="93"/>
      <c r="E135" s="112"/>
      <c r="F135" s="112"/>
      <c r="G135" s="119"/>
      <c r="H135" s="117" t="e">
        <f>IF(MOD(MID(VLOOKUP(LEFT(B135,1),身分驗證!A2:B27,2,0)&amp;RIGHT(B135,9),2,1)*9+MID(VLOOKUP(LEFT(B135,1),身分驗證!A2:B27,2,0)&amp;RIGHT(B135,9),3,1)*8+MID(VLOOKUP(LEFT(B135,1),身分驗證!A2:B27,2,0)&amp;RIGHT(B135,9),4,1)*7+MID(VLOOKUP(LEFT(B135,1),身分驗證!A2:B27,2,0)&amp;RIGHT(B135,9),5,1)*6+MID(VLOOKUP(LEFT(B135,1),身分驗證!A2:B27,2,0)&amp;RIGHT(B135,9),6,1)*5+MID(VLOOKUP(LEFT(B135,1),身分驗證!A2:B27,2,0)&amp;RIGHT(B135,9),7,1)*4+MID(VLOOKUP(LEFT(B135,1),身分驗證!A2:B27,2,0)&amp;RIGHT(B135,9),8,1)*3+MID(VLOOKUP(LEFT(B135,1),身分驗證!A2:B27,2,0)&amp;RIGHT(B135,9),9,1)*2+MID(VLOOKUP(LEFT(B135,1),身分驗證!A2:B27,2,0)&amp;RIGHT(B135,9),10,1)*1+LEFT(VLOOKUP(LEFT(B135,1),身分驗證!A2:B27,2,0)&amp;RIGHT(B135,9),1)+RIGHT(VLOOKUP(LEFT(B135,1),身分驗證!A2:B27,2,0)&amp;RIGHT(B135,9),1),10)=0,"正確","錯誤")</f>
        <v>#N/A</v>
      </c>
      <c r="I135" s="113"/>
    </row>
    <row r="136" spans="1:9" x14ac:dyDescent="0.25">
      <c r="A136" s="85" t="s">
        <v>92</v>
      </c>
      <c r="B136" s="86"/>
      <c r="C136" s="112"/>
      <c r="D136" s="93"/>
      <c r="E136" s="112"/>
      <c r="F136" s="112"/>
      <c r="G136" s="119"/>
      <c r="H136" s="117" t="e">
        <f>IF(MOD(MID(VLOOKUP(LEFT(B136,1),身分驗證!A2:B27,2,0)&amp;RIGHT(B136,9),2,1)*9+MID(VLOOKUP(LEFT(B136,1),身分驗證!A2:B27,2,0)&amp;RIGHT(B136,9),3,1)*8+MID(VLOOKUP(LEFT(B136,1),身分驗證!A2:B27,2,0)&amp;RIGHT(B136,9),4,1)*7+MID(VLOOKUP(LEFT(B136,1),身分驗證!A2:B27,2,0)&amp;RIGHT(B136,9),5,1)*6+MID(VLOOKUP(LEFT(B136,1),身分驗證!A2:B27,2,0)&amp;RIGHT(B136,9),6,1)*5+MID(VLOOKUP(LEFT(B136,1),身分驗證!A2:B27,2,0)&amp;RIGHT(B136,9),7,1)*4+MID(VLOOKUP(LEFT(B136,1),身分驗證!A2:B27,2,0)&amp;RIGHT(B136,9),8,1)*3+MID(VLOOKUP(LEFT(B136,1),身分驗證!A2:B27,2,0)&amp;RIGHT(B136,9),9,1)*2+MID(VLOOKUP(LEFT(B136,1),身分驗證!A2:B27,2,0)&amp;RIGHT(B136,9),10,1)*1+LEFT(VLOOKUP(LEFT(B136,1),身分驗證!A2:B27,2,0)&amp;RIGHT(B136,9),1)+RIGHT(VLOOKUP(LEFT(B136,1),身分驗證!A2:B27,2,0)&amp;RIGHT(B136,9),1),10)=0,"正確","錯誤")</f>
        <v>#N/A</v>
      </c>
      <c r="I136" s="113"/>
    </row>
    <row r="137" spans="1:9" x14ac:dyDescent="0.25">
      <c r="A137" s="85" t="s">
        <v>92</v>
      </c>
      <c r="B137" s="86"/>
      <c r="C137" s="112"/>
      <c r="D137" s="93"/>
      <c r="E137" s="112"/>
      <c r="F137" s="112"/>
      <c r="G137" s="119"/>
      <c r="H137" s="117" t="e">
        <f>IF(MOD(MID(VLOOKUP(LEFT(B137,1),身分驗證!A2:B27,2,0)&amp;RIGHT(B137,9),2,1)*9+MID(VLOOKUP(LEFT(B137,1),身分驗證!A2:B27,2,0)&amp;RIGHT(B137,9),3,1)*8+MID(VLOOKUP(LEFT(B137,1),身分驗證!A2:B27,2,0)&amp;RIGHT(B137,9),4,1)*7+MID(VLOOKUP(LEFT(B137,1),身分驗證!A2:B27,2,0)&amp;RIGHT(B137,9),5,1)*6+MID(VLOOKUP(LEFT(B137,1),身分驗證!A2:B27,2,0)&amp;RIGHT(B137,9),6,1)*5+MID(VLOOKUP(LEFT(B137,1),身分驗證!A2:B27,2,0)&amp;RIGHT(B137,9),7,1)*4+MID(VLOOKUP(LEFT(B137,1),身分驗證!A2:B27,2,0)&amp;RIGHT(B137,9),8,1)*3+MID(VLOOKUP(LEFT(B137,1),身分驗證!A2:B27,2,0)&amp;RIGHT(B137,9),9,1)*2+MID(VLOOKUP(LEFT(B137,1),身分驗證!A2:B27,2,0)&amp;RIGHT(B137,9),10,1)*1+LEFT(VLOOKUP(LEFT(B137,1),身分驗證!A2:B27,2,0)&amp;RIGHT(B137,9),1)+RIGHT(VLOOKUP(LEFT(B137,1),身分驗證!A2:B27,2,0)&amp;RIGHT(B137,9),1),10)=0,"正確","錯誤")</f>
        <v>#N/A</v>
      </c>
      <c r="I137" s="113"/>
    </row>
    <row r="138" spans="1:9" x14ac:dyDescent="0.25">
      <c r="A138" s="85" t="s">
        <v>92</v>
      </c>
      <c r="B138" s="86"/>
      <c r="C138" s="112"/>
      <c r="D138" s="93"/>
      <c r="E138" s="112"/>
      <c r="F138" s="112"/>
      <c r="G138" s="119"/>
      <c r="H138" s="117" t="e">
        <f>IF(MOD(MID(VLOOKUP(LEFT(B138,1),身分驗證!A2:B27,2,0)&amp;RIGHT(B138,9),2,1)*9+MID(VLOOKUP(LEFT(B138,1),身分驗證!A2:B27,2,0)&amp;RIGHT(B138,9),3,1)*8+MID(VLOOKUP(LEFT(B138,1),身分驗證!A2:B27,2,0)&amp;RIGHT(B138,9),4,1)*7+MID(VLOOKUP(LEFT(B138,1),身分驗證!A2:B27,2,0)&amp;RIGHT(B138,9),5,1)*6+MID(VLOOKUP(LEFT(B138,1),身分驗證!A2:B27,2,0)&amp;RIGHT(B138,9),6,1)*5+MID(VLOOKUP(LEFT(B138,1),身分驗證!A2:B27,2,0)&amp;RIGHT(B138,9),7,1)*4+MID(VLOOKUP(LEFT(B138,1),身分驗證!A2:B27,2,0)&amp;RIGHT(B138,9),8,1)*3+MID(VLOOKUP(LEFT(B138,1),身分驗證!A2:B27,2,0)&amp;RIGHT(B138,9),9,1)*2+MID(VLOOKUP(LEFT(B138,1),身分驗證!A2:B27,2,0)&amp;RIGHT(B138,9),10,1)*1+LEFT(VLOOKUP(LEFT(B138,1),身分驗證!A2:B27,2,0)&amp;RIGHT(B138,9),1)+RIGHT(VLOOKUP(LEFT(B138,1),身分驗證!A2:B27,2,0)&amp;RIGHT(B138,9),1),10)=0,"正確","錯誤")</f>
        <v>#N/A</v>
      </c>
      <c r="I138" s="113"/>
    </row>
    <row r="139" spans="1:9" x14ac:dyDescent="0.25">
      <c r="A139" s="85" t="s">
        <v>92</v>
      </c>
      <c r="B139" s="86"/>
      <c r="C139" s="112"/>
      <c r="D139" s="93"/>
      <c r="E139" s="112"/>
      <c r="F139" s="112"/>
      <c r="G139" s="119"/>
      <c r="H139" s="117" t="e">
        <f>IF(MOD(MID(VLOOKUP(LEFT(B139,1),身分驗證!A2:B27,2,0)&amp;RIGHT(B139,9),2,1)*9+MID(VLOOKUP(LEFT(B139,1),身分驗證!A2:B27,2,0)&amp;RIGHT(B139,9),3,1)*8+MID(VLOOKUP(LEFT(B139,1),身分驗證!A2:B27,2,0)&amp;RIGHT(B139,9),4,1)*7+MID(VLOOKUP(LEFT(B139,1),身分驗證!A2:B27,2,0)&amp;RIGHT(B139,9),5,1)*6+MID(VLOOKUP(LEFT(B139,1),身分驗證!A2:B27,2,0)&amp;RIGHT(B139,9),6,1)*5+MID(VLOOKUP(LEFT(B139,1),身分驗證!A2:B27,2,0)&amp;RIGHT(B139,9),7,1)*4+MID(VLOOKUP(LEFT(B139,1),身分驗證!A2:B27,2,0)&amp;RIGHT(B139,9),8,1)*3+MID(VLOOKUP(LEFT(B139,1),身分驗證!A2:B27,2,0)&amp;RIGHT(B139,9),9,1)*2+MID(VLOOKUP(LEFT(B139,1),身分驗證!A2:B27,2,0)&amp;RIGHT(B139,9),10,1)*1+LEFT(VLOOKUP(LEFT(B139,1),身分驗證!A2:B27,2,0)&amp;RIGHT(B139,9),1)+RIGHT(VLOOKUP(LEFT(B139,1),身分驗證!A2:B27,2,0)&amp;RIGHT(B139,9),1),10)=0,"正確","錯誤")</f>
        <v>#N/A</v>
      </c>
      <c r="I139" s="113"/>
    </row>
    <row r="140" spans="1:9" x14ac:dyDescent="0.25">
      <c r="A140" s="85" t="s">
        <v>92</v>
      </c>
      <c r="B140" s="86"/>
      <c r="C140" s="112"/>
      <c r="D140" s="93"/>
      <c r="E140" s="112"/>
      <c r="F140" s="112"/>
      <c r="G140" s="119"/>
      <c r="H140" s="117" t="e">
        <f>IF(MOD(MID(VLOOKUP(LEFT(B140,1),身分驗證!A2:B27,2,0)&amp;RIGHT(B140,9),2,1)*9+MID(VLOOKUP(LEFT(B140,1),身分驗證!A2:B27,2,0)&amp;RIGHT(B140,9),3,1)*8+MID(VLOOKUP(LEFT(B140,1),身分驗證!A2:B27,2,0)&amp;RIGHT(B140,9),4,1)*7+MID(VLOOKUP(LEFT(B140,1),身分驗證!A2:B27,2,0)&amp;RIGHT(B140,9),5,1)*6+MID(VLOOKUP(LEFT(B140,1),身分驗證!A2:B27,2,0)&amp;RIGHT(B140,9),6,1)*5+MID(VLOOKUP(LEFT(B140,1),身分驗證!A2:B27,2,0)&amp;RIGHT(B140,9),7,1)*4+MID(VLOOKUP(LEFT(B140,1),身分驗證!A2:B27,2,0)&amp;RIGHT(B140,9),8,1)*3+MID(VLOOKUP(LEFT(B140,1),身分驗證!A2:B27,2,0)&amp;RIGHT(B140,9),9,1)*2+MID(VLOOKUP(LEFT(B140,1),身分驗證!A2:B27,2,0)&amp;RIGHT(B140,9),10,1)*1+LEFT(VLOOKUP(LEFT(B140,1),身分驗證!A2:B27,2,0)&amp;RIGHT(B140,9),1)+RIGHT(VLOOKUP(LEFT(B140,1),身分驗證!A2:B27,2,0)&amp;RIGHT(B140,9),1),10)=0,"正確","錯誤")</f>
        <v>#N/A</v>
      </c>
      <c r="I140" s="113"/>
    </row>
    <row r="141" spans="1:9" x14ac:dyDescent="0.25">
      <c r="A141" s="85" t="s">
        <v>92</v>
      </c>
      <c r="B141" s="86"/>
      <c r="C141" s="112"/>
      <c r="D141" s="93"/>
      <c r="E141" s="112"/>
      <c r="F141" s="112"/>
      <c r="G141" s="119"/>
      <c r="H141" s="117" t="e">
        <f>IF(MOD(MID(VLOOKUP(LEFT(B141,1),身分驗證!A2:B27,2,0)&amp;RIGHT(B141,9),2,1)*9+MID(VLOOKUP(LEFT(B141,1),身分驗證!A2:B27,2,0)&amp;RIGHT(B141,9),3,1)*8+MID(VLOOKUP(LEFT(B141,1),身分驗證!A2:B27,2,0)&amp;RIGHT(B141,9),4,1)*7+MID(VLOOKUP(LEFT(B141,1),身分驗證!A2:B27,2,0)&amp;RIGHT(B141,9),5,1)*6+MID(VLOOKUP(LEFT(B141,1),身分驗證!A2:B27,2,0)&amp;RIGHT(B141,9),6,1)*5+MID(VLOOKUP(LEFT(B141,1),身分驗證!A2:B27,2,0)&amp;RIGHT(B141,9),7,1)*4+MID(VLOOKUP(LEFT(B141,1),身分驗證!A2:B27,2,0)&amp;RIGHT(B141,9),8,1)*3+MID(VLOOKUP(LEFT(B141,1),身分驗證!A2:B27,2,0)&amp;RIGHT(B141,9),9,1)*2+MID(VLOOKUP(LEFT(B141,1),身分驗證!A2:B27,2,0)&amp;RIGHT(B141,9),10,1)*1+LEFT(VLOOKUP(LEFT(B141,1),身分驗證!A2:B27,2,0)&amp;RIGHT(B141,9),1)+RIGHT(VLOOKUP(LEFT(B141,1),身分驗證!A2:B27,2,0)&amp;RIGHT(B141,9),1),10)=0,"正確","錯誤")</f>
        <v>#N/A</v>
      </c>
      <c r="I141" s="113"/>
    </row>
    <row r="142" spans="1:9" x14ac:dyDescent="0.25">
      <c r="A142" s="85" t="s">
        <v>92</v>
      </c>
      <c r="B142" s="86"/>
      <c r="C142" s="112"/>
      <c r="D142" s="93"/>
      <c r="E142" s="112"/>
      <c r="F142" s="112"/>
      <c r="G142" s="119"/>
      <c r="H142" s="117" t="e">
        <f>IF(MOD(MID(VLOOKUP(LEFT(B142,1),身分驗證!A2:B27,2,0)&amp;RIGHT(B142,9),2,1)*9+MID(VLOOKUP(LEFT(B142,1),身分驗證!A2:B27,2,0)&amp;RIGHT(B142,9),3,1)*8+MID(VLOOKUP(LEFT(B142,1),身分驗證!A2:B27,2,0)&amp;RIGHT(B142,9),4,1)*7+MID(VLOOKUP(LEFT(B142,1),身分驗證!A2:B27,2,0)&amp;RIGHT(B142,9),5,1)*6+MID(VLOOKUP(LEFT(B142,1),身分驗證!A2:B27,2,0)&amp;RIGHT(B142,9),6,1)*5+MID(VLOOKUP(LEFT(B142,1),身分驗證!A2:B27,2,0)&amp;RIGHT(B142,9),7,1)*4+MID(VLOOKUP(LEFT(B142,1),身分驗證!A2:B27,2,0)&amp;RIGHT(B142,9),8,1)*3+MID(VLOOKUP(LEFT(B142,1),身分驗證!A2:B27,2,0)&amp;RIGHT(B142,9),9,1)*2+MID(VLOOKUP(LEFT(B142,1),身分驗證!A2:B27,2,0)&amp;RIGHT(B142,9),10,1)*1+LEFT(VLOOKUP(LEFT(B142,1),身分驗證!A2:B27,2,0)&amp;RIGHT(B142,9),1)+RIGHT(VLOOKUP(LEFT(B142,1),身分驗證!A2:B27,2,0)&amp;RIGHT(B142,9),1),10)=0,"正確","錯誤")</f>
        <v>#N/A</v>
      </c>
      <c r="I142" s="113"/>
    </row>
    <row r="143" spans="1:9" x14ac:dyDescent="0.25">
      <c r="A143" s="85" t="s">
        <v>92</v>
      </c>
      <c r="B143" s="86"/>
      <c r="C143" s="112"/>
      <c r="D143" s="93"/>
      <c r="E143" s="112"/>
      <c r="F143" s="112"/>
      <c r="G143" s="119"/>
      <c r="H143" s="117" t="e">
        <f>IF(MOD(MID(VLOOKUP(LEFT(B143,1),身分驗證!A2:B27,2,0)&amp;RIGHT(B143,9),2,1)*9+MID(VLOOKUP(LEFT(B143,1),身分驗證!A2:B27,2,0)&amp;RIGHT(B143,9),3,1)*8+MID(VLOOKUP(LEFT(B143,1),身分驗證!A2:B27,2,0)&amp;RIGHT(B143,9),4,1)*7+MID(VLOOKUP(LEFT(B143,1),身分驗證!A2:B27,2,0)&amp;RIGHT(B143,9),5,1)*6+MID(VLOOKUP(LEFT(B143,1),身分驗證!A2:B27,2,0)&amp;RIGHT(B143,9),6,1)*5+MID(VLOOKUP(LEFT(B143,1),身分驗證!A2:B27,2,0)&amp;RIGHT(B143,9),7,1)*4+MID(VLOOKUP(LEFT(B143,1),身分驗證!A2:B27,2,0)&amp;RIGHT(B143,9),8,1)*3+MID(VLOOKUP(LEFT(B143,1),身分驗證!A2:B27,2,0)&amp;RIGHT(B143,9),9,1)*2+MID(VLOOKUP(LEFT(B143,1),身分驗證!A2:B27,2,0)&amp;RIGHT(B143,9),10,1)*1+LEFT(VLOOKUP(LEFT(B143,1),身分驗證!A2:B27,2,0)&amp;RIGHT(B143,9),1)+RIGHT(VLOOKUP(LEFT(B143,1),身分驗證!A2:B27,2,0)&amp;RIGHT(B143,9),1),10)=0,"正確","錯誤")</f>
        <v>#N/A</v>
      </c>
      <c r="I143" s="113"/>
    </row>
    <row r="144" spans="1:9" x14ac:dyDescent="0.25">
      <c r="A144" s="85" t="s">
        <v>92</v>
      </c>
      <c r="B144" s="86"/>
      <c r="C144" s="112"/>
      <c r="D144" s="93"/>
      <c r="E144" s="112"/>
      <c r="F144" s="112"/>
      <c r="G144" s="119"/>
      <c r="H144" s="117" t="e">
        <f>IF(MOD(MID(VLOOKUP(LEFT(B144,1),身分驗證!A2:B27,2,0)&amp;RIGHT(B144,9),2,1)*9+MID(VLOOKUP(LEFT(B144,1),身分驗證!A2:B27,2,0)&amp;RIGHT(B144,9),3,1)*8+MID(VLOOKUP(LEFT(B144,1),身分驗證!A2:B27,2,0)&amp;RIGHT(B144,9),4,1)*7+MID(VLOOKUP(LEFT(B144,1),身分驗證!A2:B27,2,0)&amp;RIGHT(B144,9),5,1)*6+MID(VLOOKUP(LEFT(B144,1),身分驗證!A2:B27,2,0)&amp;RIGHT(B144,9),6,1)*5+MID(VLOOKUP(LEFT(B144,1),身分驗證!A2:B27,2,0)&amp;RIGHT(B144,9),7,1)*4+MID(VLOOKUP(LEFT(B144,1),身分驗證!A2:B27,2,0)&amp;RIGHT(B144,9),8,1)*3+MID(VLOOKUP(LEFT(B144,1),身分驗證!A2:B27,2,0)&amp;RIGHT(B144,9),9,1)*2+MID(VLOOKUP(LEFT(B144,1),身分驗證!A2:B27,2,0)&amp;RIGHT(B144,9),10,1)*1+LEFT(VLOOKUP(LEFT(B144,1),身分驗證!A2:B27,2,0)&amp;RIGHT(B144,9),1)+RIGHT(VLOOKUP(LEFT(B144,1),身分驗證!A2:B27,2,0)&amp;RIGHT(B144,9),1),10)=0,"正確","錯誤")</f>
        <v>#N/A</v>
      </c>
      <c r="I144" s="113"/>
    </row>
    <row r="145" spans="1:9" x14ac:dyDescent="0.25">
      <c r="A145" s="85" t="s">
        <v>92</v>
      </c>
      <c r="B145" s="86"/>
      <c r="C145" s="112"/>
      <c r="D145" s="93"/>
      <c r="E145" s="112"/>
      <c r="F145" s="112"/>
      <c r="G145" s="119"/>
      <c r="H145" s="117" t="e">
        <f>IF(MOD(MID(VLOOKUP(LEFT(B145,1),身分驗證!A2:B27,2,0)&amp;RIGHT(B145,9),2,1)*9+MID(VLOOKUP(LEFT(B145,1),身分驗證!A2:B27,2,0)&amp;RIGHT(B145,9),3,1)*8+MID(VLOOKUP(LEFT(B145,1),身分驗證!A2:B27,2,0)&amp;RIGHT(B145,9),4,1)*7+MID(VLOOKUP(LEFT(B145,1),身分驗證!A2:B27,2,0)&amp;RIGHT(B145,9),5,1)*6+MID(VLOOKUP(LEFT(B145,1),身分驗證!A2:B27,2,0)&amp;RIGHT(B145,9),6,1)*5+MID(VLOOKUP(LEFT(B145,1),身分驗證!A2:B27,2,0)&amp;RIGHT(B145,9),7,1)*4+MID(VLOOKUP(LEFT(B145,1),身分驗證!A2:B27,2,0)&amp;RIGHT(B145,9),8,1)*3+MID(VLOOKUP(LEFT(B145,1),身分驗證!A2:B27,2,0)&amp;RIGHT(B145,9),9,1)*2+MID(VLOOKUP(LEFT(B145,1),身分驗證!A2:B27,2,0)&amp;RIGHT(B145,9),10,1)*1+LEFT(VLOOKUP(LEFT(B145,1),身分驗證!A2:B27,2,0)&amp;RIGHT(B145,9),1)+RIGHT(VLOOKUP(LEFT(B145,1),身分驗證!A2:B27,2,0)&amp;RIGHT(B145,9),1),10)=0,"正確","錯誤")</f>
        <v>#N/A</v>
      </c>
      <c r="I145" s="113"/>
    </row>
    <row r="146" spans="1:9" x14ac:dyDescent="0.25">
      <c r="A146" s="85" t="s">
        <v>92</v>
      </c>
      <c r="B146" s="86"/>
      <c r="C146" s="112"/>
      <c r="D146" s="93"/>
      <c r="E146" s="112"/>
      <c r="F146" s="112"/>
      <c r="G146" s="119"/>
      <c r="H146" s="117" t="e">
        <f>IF(MOD(MID(VLOOKUP(LEFT(B146,1),身分驗證!A2:B27,2,0)&amp;RIGHT(B146,9),2,1)*9+MID(VLOOKUP(LEFT(B146,1),身分驗證!A2:B27,2,0)&amp;RIGHT(B146,9),3,1)*8+MID(VLOOKUP(LEFT(B146,1),身分驗證!A2:B27,2,0)&amp;RIGHT(B146,9),4,1)*7+MID(VLOOKUP(LEFT(B146,1),身分驗證!A2:B27,2,0)&amp;RIGHT(B146,9),5,1)*6+MID(VLOOKUP(LEFT(B146,1),身分驗證!A2:B27,2,0)&amp;RIGHT(B146,9),6,1)*5+MID(VLOOKUP(LEFT(B146,1),身分驗證!A2:B27,2,0)&amp;RIGHT(B146,9),7,1)*4+MID(VLOOKUP(LEFT(B146,1),身分驗證!A2:B27,2,0)&amp;RIGHT(B146,9),8,1)*3+MID(VLOOKUP(LEFT(B146,1),身分驗證!A2:B27,2,0)&amp;RIGHT(B146,9),9,1)*2+MID(VLOOKUP(LEFT(B146,1),身分驗證!A2:B27,2,0)&amp;RIGHT(B146,9),10,1)*1+LEFT(VLOOKUP(LEFT(B146,1),身分驗證!A2:B27,2,0)&amp;RIGHT(B146,9),1)+RIGHT(VLOOKUP(LEFT(B146,1),身分驗證!A2:B27,2,0)&amp;RIGHT(B146,9),1),10)=0,"正確","錯誤")</f>
        <v>#N/A</v>
      </c>
      <c r="I146" s="113"/>
    </row>
    <row r="147" spans="1:9" x14ac:dyDescent="0.25">
      <c r="A147" s="85" t="s">
        <v>92</v>
      </c>
      <c r="B147" s="86"/>
      <c r="C147" s="112"/>
      <c r="D147" s="93"/>
      <c r="E147" s="112"/>
      <c r="F147" s="112"/>
      <c r="G147" s="119"/>
      <c r="H147" s="117" t="e">
        <f>IF(MOD(MID(VLOOKUP(LEFT(B147,1),身分驗證!A2:B27,2,0)&amp;RIGHT(B147,9),2,1)*9+MID(VLOOKUP(LEFT(B147,1),身分驗證!A2:B27,2,0)&amp;RIGHT(B147,9),3,1)*8+MID(VLOOKUP(LEFT(B147,1),身分驗證!A2:B27,2,0)&amp;RIGHT(B147,9),4,1)*7+MID(VLOOKUP(LEFT(B147,1),身分驗證!A2:B27,2,0)&amp;RIGHT(B147,9),5,1)*6+MID(VLOOKUP(LEFT(B147,1),身分驗證!A2:B27,2,0)&amp;RIGHT(B147,9),6,1)*5+MID(VLOOKUP(LEFT(B147,1),身分驗證!A2:B27,2,0)&amp;RIGHT(B147,9),7,1)*4+MID(VLOOKUP(LEFT(B147,1),身分驗證!A2:B27,2,0)&amp;RIGHT(B147,9),8,1)*3+MID(VLOOKUP(LEFT(B147,1),身分驗證!A2:B27,2,0)&amp;RIGHT(B147,9),9,1)*2+MID(VLOOKUP(LEFT(B147,1),身分驗證!A2:B27,2,0)&amp;RIGHT(B147,9),10,1)*1+LEFT(VLOOKUP(LEFT(B147,1),身分驗證!A2:B27,2,0)&amp;RIGHT(B147,9),1)+RIGHT(VLOOKUP(LEFT(B147,1),身分驗證!A2:B27,2,0)&amp;RIGHT(B147,9),1),10)=0,"正確","錯誤")</f>
        <v>#N/A</v>
      </c>
      <c r="I147" s="113"/>
    </row>
    <row r="148" spans="1:9" x14ac:dyDescent="0.25">
      <c r="A148" s="85" t="s">
        <v>92</v>
      </c>
      <c r="B148" s="86"/>
      <c r="C148" s="112"/>
      <c r="D148" s="93"/>
      <c r="E148" s="112"/>
      <c r="F148" s="112"/>
      <c r="G148" s="119"/>
      <c r="H148" s="117" t="e">
        <f>IF(MOD(MID(VLOOKUP(LEFT(B148,1),身分驗證!A2:B27,2,0)&amp;RIGHT(B148,9),2,1)*9+MID(VLOOKUP(LEFT(B148,1),身分驗證!A2:B27,2,0)&amp;RIGHT(B148,9),3,1)*8+MID(VLOOKUP(LEFT(B148,1),身分驗證!A2:B27,2,0)&amp;RIGHT(B148,9),4,1)*7+MID(VLOOKUP(LEFT(B148,1),身分驗證!A2:B27,2,0)&amp;RIGHT(B148,9),5,1)*6+MID(VLOOKUP(LEFT(B148,1),身分驗證!A2:B27,2,0)&amp;RIGHT(B148,9),6,1)*5+MID(VLOOKUP(LEFT(B148,1),身分驗證!A2:B27,2,0)&amp;RIGHT(B148,9),7,1)*4+MID(VLOOKUP(LEFT(B148,1),身分驗證!A2:B27,2,0)&amp;RIGHT(B148,9),8,1)*3+MID(VLOOKUP(LEFT(B148,1),身分驗證!A2:B27,2,0)&amp;RIGHT(B148,9),9,1)*2+MID(VLOOKUP(LEFT(B148,1),身分驗證!A2:B27,2,0)&amp;RIGHT(B148,9),10,1)*1+LEFT(VLOOKUP(LEFT(B148,1),身分驗證!A2:B27,2,0)&amp;RIGHT(B148,9),1)+RIGHT(VLOOKUP(LEFT(B148,1),身分驗證!A2:B27,2,0)&amp;RIGHT(B148,9),1),10)=0,"正確","錯誤")</f>
        <v>#N/A</v>
      </c>
      <c r="I148" s="113"/>
    </row>
    <row r="149" spans="1:9" x14ac:dyDescent="0.25">
      <c r="A149" s="85" t="s">
        <v>92</v>
      </c>
      <c r="B149" s="86"/>
      <c r="C149" s="112"/>
      <c r="D149" s="93"/>
      <c r="E149" s="112"/>
      <c r="F149" s="112"/>
      <c r="G149" s="119"/>
      <c r="H149" s="117" t="e">
        <f>IF(MOD(MID(VLOOKUP(LEFT(B149,1),身分驗證!A2:B27,2,0)&amp;RIGHT(B149,9),2,1)*9+MID(VLOOKUP(LEFT(B149,1),身分驗證!A2:B27,2,0)&amp;RIGHT(B149,9),3,1)*8+MID(VLOOKUP(LEFT(B149,1),身分驗證!A2:B27,2,0)&amp;RIGHT(B149,9),4,1)*7+MID(VLOOKUP(LEFT(B149,1),身分驗證!A2:B27,2,0)&amp;RIGHT(B149,9),5,1)*6+MID(VLOOKUP(LEFT(B149,1),身分驗證!A2:B27,2,0)&amp;RIGHT(B149,9),6,1)*5+MID(VLOOKUP(LEFT(B149,1),身分驗證!A2:B27,2,0)&amp;RIGHT(B149,9),7,1)*4+MID(VLOOKUP(LEFT(B149,1),身分驗證!A2:B27,2,0)&amp;RIGHT(B149,9),8,1)*3+MID(VLOOKUP(LEFT(B149,1),身分驗證!A2:B27,2,0)&amp;RIGHT(B149,9),9,1)*2+MID(VLOOKUP(LEFT(B149,1),身分驗證!A2:B27,2,0)&amp;RIGHT(B149,9),10,1)*1+LEFT(VLOOKUP(LEFT(B149,1),身分驗證!A2:B27,2,0)&amp;RIGHT(B149,9),1)+RIGHT(VLOOKUP(LEFT(B149,1),身分驗證!A2:B27,2,0)&amp;RIGHT(B149,9),1),10)=0,"正確","錯誤")</f>
        <v>#N/A</v>
      </c>
      <c r="I149" s="113"/>
    </row>
    <row r="150" spans="1:9" x14ac:dyDescent="0.25">
      <c r="A150" s="85" t="s">
        <v>92</v>
      </c>
      <c r="B150" s="86"/>
      <c r="C150" s="112"/>
      <c r="D150" s="93"/>
      <c r="E150" s="112"/>
      <c r="F150" s="112"/>
      <c r="G150" s="119"/>
      <c r="H150" s="117" t="e">
        <f>IF(MOD(MID(VLOOKUP(LEFT(B150,1),身分驗證!A2:B27,2,0)&amp;RIGHT(B150,9),2,1)*9+MID(VLOOKUP(LEFT(B150,1),身分驗證!A2:B27,2,0)&amp;RIGHT(B150,9),3,1)*8+MID(VLOOKUP(LEFT(B150,1),身分驗證!A2:B27,2,0)&amp;RIGHT(B150,9),4,1)*7+MID(VLOOKUP(LEFT(B150,1),身分驗證!A2:B27,2,0)&amp;RIGHT(B150,9),5,1)*6+MID(VLOOKUP(LEFT(B150,1),身分驗證!A2:B27,2,0)&amp;RIGHT(B150,9),6,1)*5+MID(VLOOKUP(LEFT(B150,1),身分驗證!A2:B27,2,0)&amp;RIGHT(B150,9),7,1)*4+MID(VLOOKUP(LEFT(B150,1),身分驗證!A2:B27,2,0)&amp;RIGHT(B150,9),8,1)*3+MID(VLOOKUP(LEFT(B150,1),身分驗證!A2:B27,2,0)&amp;RIGHT(B150,9),9,1)*2+MID(VLOOKUP(LEFT(B150,1),身分驗證!A2:B27,2,0)&amp;RIGHT(B150,9),10,1)*1+LEFT(VLOOKUP(LEFT(B150,1),身分驗證!A2:B27,2,0)&amp;RIGHT(B150,9),1)+RIGHT(VLOOKUP(LEFT(B150,1),身分驗證!A2:B27,2,0)&amp;RIGHT(B150,9),1),10)=0,"正確","錯誤")</f>
        <v>#N/A</v>
      </c>
      <c r="I150" s="113"/>
    </row>
    <row r="151" spans="1:9" x14ac:dyDescent="0.25">
      <c r="A151" s="85" t="s">
        <v>92</v>
      </c>
      <c r="B151" s="86"/>
      <c r="C151" s="112"/>
      <c r="D151" s="93"/>
      <c r="E151" s="112"/>
      <c r="F151" s="112"/>
      <c r="G151" s="119"/>
      <c r="H151" s="117" t="e">
        <f>IF(MOD(MID(VLOOKUP(LEFT(B151,1),身分驗證!A2:B27,2,0)&amp;RIGHT(B151,9),2,1)*9+MID(VLOOKUP(LEFT(B151,1),身分驗證!A2:B27,2,0)&amp;RIGHT(B151,9),3,1)*8+MID(VLOOKUP(LEFT(B151,1),身分驗證!A2:B27,2,0)&amp;RIGHT(B151,9),4,1)*7+MID(VLOOKUP(LEFT(B151,1),身分驗證!A2:B27,2,0)&amp;RIGHT(B151,9),5,1)*6+MID(VLOOKUP(LEFT(B151,1),身分驗證!A2:B27,2,0)&amp;RIGHT(B151,9),6,1)*5+MID(VLOOKUP(LEFT(B151,1),身分驗證!A2:B27,2,0)&amp;RIGHT(B151,9),7,1)*4+MID(VLOOKUP(LEFT(B151,1),身分驗證!A2:B27,2,0)&amp;RIGHT(B151,9),8,1)*3+MID(VLOOKUP(LEFT(B151,1),身分驗證!A2:B27,2,0)&amp;RIGHT(B151,9),9,1)*2+MID(VLOOKUP(LEFT(B151,1),身分驗證!A2:B27,2,0)&amp;RIGHT(B151,9),10,1)*1+LEFT(VLOOKUP(LEFT(B151,1),身分驗證!A2:B27,2,0)&amp;RIGHT(B151,9),1)+RIGHT(VLOOKUP(LEFT(B151,1),身分驗證!A2:B27,2,0)&amp;RIGHT(B151,9),1),10)=0,"正確","錯誤")</f>
        <v>#N/A</v>
      </c>
      <c r="I151" s="113"/>
    </row>
    <row r="152" spans="1:9" x14ac:dyDescent="0.25">
      <c r="A152" s="85" t="s">
        <v>92</v>
      </c>
      <c r="B152" s="86"/>
      <c r="C152" s="112"/>
      <c r="D152" s="93"/>
      <c r="E152" s="112"/>
      <c r="F152" s="112"/>
      <c r="G152" s="119"/>
      <c r="H152" s="117" t="e">
        <f>IF(MOD(MID(VLOOKUP(LEFT(B152,1),身分驗證!A2:B27,2,0)&amp;RIGHT(B152,9),2,1)*9+MID(VLOOKUP(LEFT(B152,1),身分驗證!A2:B27,2,0)&amp;RIGHT(B152,9),3,1)*8+MID(VLOOKUP(LEFT(B152,1),身分驗證!A2:B27,2,0)&amp;RIGHT(B152,9),4,1)*7+MID(VLOOKUP(LEFT(B152,1),身分驗證!A2:B27,2,0)&amp;RIGHT(B152,9),5,1)*6+MID(VLOOKUP(LEFT(B152,1),身分驗證!A2:B27,2,0)&amp;RIGHT(B152,9),6,1)*5+MID(VLOOKUP(LEFT(B152,1),身分驗證!A2:B27,2,0)&amp;RIGHT(B152,9),7,1)*4+MID(VLOOKUP(LEFT(B152,1),身分驗證!A2:B27,2,0)&amp;RIGHT(B152,9),8,1)*3+MID(VLOOKUP(LEFT(B152,1),身分驗證!A2:B27,2,0)&amp;RIGHT(B152,9),9,1)*2+MID(VLOOKUP(LEFT(B152,1),身分驗證!A2:B27,2,0)&amp;RIGHT(B152,9),10,1)*1+LEFT(VLOOKUP(LEFT(B152,1),身分驗證!A2:B27,2,0)&amp;RIGHT(B152,9),1)+RIGHT(VLOOKUP(LEFT(B152,1),身分驗證!A2:B27,2,0)&amp;RIGHT(B152,9),1),10)=0,"正確","錯誤")</f>
        <v>#N/A</v>
      </c>
      <c r="I152" s="113"/>
    </row>
    <row r="153" spans="1:9" x14ac:dyDescent="0.25">
      <c r="A153" s="85" t="s">
        <v>92</v>
      </c>
      <c r="B153" s="86"/>
      <c r="C153" s="112"/>
      <c r="D153" s="93"/>
      <c r="E153" s="112"/>
      <c r="F153" s="112"/>
      <c r="G153" s="119"/>
      <c r="H153" s="117" t="e">
        <f>IF(MOD(MID(VLOOKUP(LEFT(B153,1),身分驗證!A2:B27,2,0)&amp;RIGHT(B153,9),2,1)*9+MID(VLOOKUP(LEFT(B153,1),身分驗證!A2:B27,2,0)&amp;RIGHT(B153,9),3,1)*8+MID(VLOOKUP(LEFT(B153,1),身分驗證!A2:B27,2,0)&amp;RIGHT(B153,9),4,1)*7+MID(VLOOKUP(LEFT(B153,1),身分驗證!A2:B27,2,0)&amp;RIGHT(B153,9),5,1)*6+MID(VLOOKUP(LEFT(B153,1),身分驗證!A2:B27,2,0)&amp;RIGHT(B153,9),6,1)*5+MID(VLOOKUP(LEFT(B153,1),身分驗證!A2:B27,2,0)&amp;RIGHT(B153,9),7,1)*4+MID(VLOOKUP(LEFT(B153,1),身分驗證!A2:B27,2,0)&amp;RIGHT(B153,9),8,1)*3+MID(VLOOKUP(LEFT(B153,1),身分驗證!A2:B27,2,0)&amp;RIGHT(B153,9),9,1)*2+MID(VLOOKUP(LEFT(B153,1),身分驗證!A2:B27,2,0)&amp;RIGHT(B153,9),10,1)*1+LEFT(VLOOKUP(LEFT(B153,1),身分驗證!A2:B27,2,0)&amp;RIGHT(B153,9),1)+RIGHT(VLOOKUP(LEFT(B153,1),身分驗證!A2:B27,2,0)&amp;RIGHT(B153,9),1),10)=0,"正確","錯誤")</f>
        <v>#N/A</v>
      </c>
      <c r="I153" s="113"/>
    </row>
    <row r="154" spans="1:9" x14ac:dyDescent="0.25">
      <c r="A154" s="85" t="s">
        <v>92</v>
      </c>
      <c r="B154" s="86"/>
      <c r="C154" s="112"/>
      <c r="D154" s="93"/>
      <c r="E154" s="112"/>
      <c r="F154" s="112"/>
      <c r="G154" s="119"/>
      <c r="H154" s="117" t="e">
        <f>IF(MOD(MID(VLOOKUP(LEFT(B154,1),身分驗證!A2:B27,2,0)&amp;RIGHT(B154,9),2,1)*9+MID(VLOOKUP(LEFT(B154,1),身分驗證!A2:B27,2,0)&amp;RIGHT(B154,9),3,1)*8+MID(VLOOKUP(LEFT(B154,1),身分驗證!A2:B27,2,0)&amp;RIGHT(B154,9),4,1)*7+MID(VLOOKUP(LEFT(B154,1),身分驗證!A2:B27,2,0)&amp;RIGHT(B154,9),5,1)*6+MID(VLOOKUP(LEFT(B154,1),身分驗證!A2:B27,2,0)&amp;RIGHT(B154,9),6,1)*5+MID(VLOOKUP(LEFT(B154,1),身分驗證!A2:B27,2,0)&amp;RIGHT(B154,9),7,1)*4+MID(VLOOKUP(LEFT(B154,1),身分驗證!A2:B27,2,0)&amp;RIGHT(B154,9),8,1)*3+MID(VLOOKUP(LEFT(B154,1),身分驗證!A2:B27,2,0)&amp;RIGHT(B154,9),9,1)*2+MID(VLOOKUP(LEFT(B154,1),身分驗證!A2:B27,2,0)&amp;RIGHT(B154,9),10,1)*1+LEFT(VLOOKUP(LEFT(B154,1),身分驗證!A2:B27,2,0)&amp;RIGHT(B154,9),1)+RIGHT(VLOOKUP(LEFT(B154,1),身分驗證!A2:B27,2,0)&amp;RIGHT(B154,9),1),10)=0,"正確","錯誤")</f>
        <v>#N/A</v>
      </c>
      <c r="I154" s="113"/>
    </row>
    <row r="155" spans="1:9" x14ac:dyDescent="0.25">
      <c r="A155" s="85" t="s">
        <v>92</v>
      </c>
      <c r="B155" s="86"/>
      <c r="C155" s="112"/>
      <c r="D155" s="93"/>
      <c r="E155" s="112"/>
      <c r="F155" s="112"/>
      <c r="G155" s="119"/>
      <c r="H155" s="117" t="e">
        <f>IF(MOD(MID(VLOOKUP(LEFT(B155,1),身分驗證!A2:B27,2,0)&amp;RIGHT(B155,9),2,1)*9+MID(VLOOKUP(LEFT(B155,1),身分驗證!A2:B27,2,0)&amp;RIGHT(B155,9),3,1)*8+MID(VLOOKUP(LEFT(B155,1),身分驗證!A2:B27,2,0)&amp;RIGHT(B155,9),4,1)*7+MID(VLOOKUP(LEFT(B155,1),身分驗證!A2:B27,2,0)&amp;RIGHT(B155,9),5,1)*6+MID(VLOOKUP(LEFT(B155,1),身分驗證!A2:B27,2,0)&amp;RIGHT(B155,9),6,1)*5+MID(VLOOKUP(LEFT(B155,1),身分驗證!A2:B27,2,0)&amp;RIGHT(B155,9),7,1)*4+MID(VLOOKUP(LEFT(B155,1),身分驗證!A2:B27,2,0)&amp;RIGHT(B155,9),8,1)*3+MID(VLOOKUP(LEFT(B155,1),身分驗證!A2:B27,2,0)&amp;RIGHT(B155,9),9,1)*2+MID(VLOOKUP(LEFT(B155,1),身分驗證!A2:B27,2,0)&amp;RIGHT(B155,9),10,1)*1+LEFT(VLOOKUP(LEFT(B155,1),身分驗證!A2:B27,2,0)&amp;RIGHT(B155,9),1)+RIGHT(VLOOKUP(LEFT(B155,1),身分驗證!A2:B27,2,0)&amp;RIGHT(B155,9),1),10)=0,"正確","錯誤")</f>
        <v>#N/A</v>
      </c>
      <c r="I155" s="113"/>
    </row>
    <row r="156" spans="1:9" x14ac:dyDescent="0.25">
      <c r="A156" s="85" t="s">
        <v>92</v>
      </c>
      <c r="B156" s="86"/>
      <c r="C156" s="112"/>
      <c r="D156" s="93"/>
      <c r="E156" s="112"/>
      <c r="F156" s="112"/>
      <c r="G156" s="119"/>
      <c r="H156" s="117" t="e">
        <f>IF(MOD(MID(VLOOKUP(LEFT(B156,1),身分驗證!A2:B27,2,0)&amp;RIGHT(B156,9),2,1)*9+MID(VLOOKUP(LEFT(B156,1),身分驗證!A2:B27,2,0)&amp;RIGHT(B156,9),3,1)*8+MID(VLOOKUP(LEFT(B156,1),身分驗證!A2:B27,2,0)&amp;RIGHT(B156,9),4,1)*7+MID(VLOOKUP(LEFT(B156,1),身分驗證!A2:B27,2,0)&amp;RIGHT(B156,9),5,1)*6+MID(VLOOKUP(LEFT(B156,1),身分驗證!A2:B27,2,0)&amp;RIGHT(B156,9),6,1)*5+MID(VLOOKUP(LEFT(B156,1),身分驗證!A2:B27,2,0)&amp;RIGHT(B156,9),7,1)*4+MID(VLOOKUP(LEFT(B156,1),身分驗證!A2:B27,2,0)&amp;RIGHT(B156,9),8,1)*3+MID(VLOOKUP(LEFT(B156,1),身分驗證!A2:B27,2,0)&amp;RIGHT(B156,9),9,1)*2+MID(VLOOKUP(LEFT(B156,1),身分驗證!A2:B27,2,0)&amp;RIGHT(B156,9),10,1)*1+LEFT(VLOOKUP(LEFT(B156,1),身分驗證!A2:B27,2,0)&amp;RIGHT(B156,9),1)+RIGHT(VLOOKUP(LEFT(B156,1),身分驗證!A2:B27,2,0)&amp;RIGHT(B156,9),1),10)=0,"正確","錯誤")</f>
        <v>#N/A</v>
      </c>
      <c r="I156" s="113"/>
    </row>
    <row r="157" spans="1:9" x14ac:dyDescent="0.25">
      <c r="A157" s="85" t="s">
        <v>92</v>
      </c>
      <c r="B157" s="86"/>
      <c r="C157" s="112"/>
      <c r="D157" s="93"/>
      <c r="E157" s="112"/>
      <c r="F157" s="112"/>
      <c r="G157" s="119"/>
      <c r="H157" s="117" t="e">
        <f>IF(MOD(MID(VLOOKUP(LEFT(B157,1),身分驗證!A2:B27,2,0)&amp;RIGHT(B157,9),2,1)*9+MID(VLOOKUP(LEFT(B157,1),身分驗證!A2:B27,2,0)&amp;RIGHT(B157,9),3,1)*8+MID(VLOOKUP(LEFT(B157,1),身分驗證!A2:B27,2,0)&amp;RIGHT(B157,9),4,1)*7+MID(VLOOKUP(LEFT(B157,1),身分驗證!A2:B27,2,0)&amp;RIGHT(B157,9),5,1)*6+MID(VLOOKUP(LEFT(B157,1),身分驗證!A2:B27,2,0)&amp;RIGHT(B157,9),6,1)*5+MID(VLOOKUP(LEFT(B157,1),身分驗證!A2:B27,2,0)&amp;RIGHT(B157,9),7,1)*4+MID(VLOOKUP(LEFT(B157,1),身分驗證!A2:B27,2,0)&amp;RIGHT(B157,9),8,1)*3+MID(VLOOKUP(LEFT(B157,1),身分驗證!A2:B27,2,0)&amp;RIGHT(B157,9),9,1)*2+MID(VLOOKUP(LEFT(B157,1),身分驗證!A2:B27,2,0)&amp;RIGHT(B157,9),10,1)*1+LEFT(VLOOKUP(LEFT(B157,1),身分驗證!A2:B27,2,0)&amp;RIGHT(B157,9),1)+RIGHT(VLOOKUP(LEFT(B157,1),身分驗證!A2:B27,2,0)&amp;RIGHT(B157,9),1),10)=0,"正確","錯誤")</f>
        <v>#N/A</v>
      </c>
      <c r="I157" s="113"/>
    </row>
    <row r="158" spans="1:9" x14ac:dyDescent="0.25">
      <c r="A158" s="85" t="s">
        <v>92</v>
      </c>
      <c r="B158" s="86"/>
      <c r="C158" s="112"/>
      <c r="D158" s="93"/>
      <c r="E158" s="112"/>
      <c r="F158" s="112"/>
      <c r="G158" s="119"/>
      <c r="H158" s="117" t="e">
        <f>IF(MOD(MID(VLOOKUP(LEFT(B158,1),身分驗證!A2:B27,2,0)&amp;RIGHT(B158,9),2,1)*9+MID(VLOOKUP(LEFT(B158,1),身分驗證!A2:B27,2,0)&amp;RIGHT(B158,9),3,1)*8+MID(VLOOKUP(LEFT(B158,1),身分驗證!A2:B27,2,0)&amp;RIGHT(B158,9),4,1)*7+MID(VLOOKUP(LEFT(B158,1),身分驗證!A2:B27,2,0)&amp;RIGHT(B158,9),5,1)*6+MID(VLOOKUP(LEFT(B158,1),身分驗證!A2:B27,2,0)&amp;RIGHT(B158,9),6,1)*5+MID(VLOOKUP(LEFT(B158,1),身分驗證!A2:B27,2,0)&amp;RIGHT(B158,9),7,1)*4+MID(VLOOKUP(LEFT(B158,1),身分驗證!A2:B27,2,0)&amp;RIGHT(B158,9),8,1)*3+MID(VLOOKUP(LEFT(B158,1),身分驗證!A2:B27,2,0)&amp;RIGHT(B158,9),9,1)*2+MID(VLOOKUP(LEFT(B158,1),身分驗證!A2:B27,2,0)&amp;RIGHT(B158,9),10,1)*1+LEFT(VLOOKUP(LEFT(B158,1),身分驗證!A2:B27,2,0)&amp;RIGHT(B158,9),1)+RIGHT(VLOOKUP(LEFT(B158,1),身分驗證!A2:B27,2,0)&amp;RIGHT(B158,9),1),10)=0,"正確","錯誤")</f>
        <v>#N/A</v>
      </c>
      <c r="I158" s="113"/>
    </row>
    <row r="159" spans="1:9" x14ac:dyDescent="0.25">
      <c r="A159" s="85" t="s">
        <v>92</v>
      </c>
      <c r="B159" s="86"/>
      <c r="C159" s="112"/>
      <c r="D159" s="93"/>
      <c r="E159" s="112"/>
      <c r="F159" s="112"/>
      <c r="G159" s="119"/>
      <c r="H159" s="117" t="e">
        <f>IF(MOD(MID(VLOOKUP(LEFT(B159,1),身分驗證!A2:B27,2,0)&amp;RIGHT(B159,9),2,1)*9+MID(VLOOKUP(LEFT(B159,1),身分驗證!A2:B27,2,0)&amp;RIGHT(B159,9),3,1)*8+MID(VLOOKUP(LEFT(B159,1),身分驗證!A2:B27,2,0)&amp;RIGHT(B159,9),4,1)*7+MID(VLOOKUP(LEFT(B159,1),身分驗證!A2:B27,2,0)&amp;RIGHT(B159,9),5,1)*6+MID(VLOOKUP(LEFT(B159,1),身分驗證!A2:B27,2,0)&amp;RIGHT(B159,9),6,1)*5+MID(VLOOKUP(LEFT(B159,1),身分驗證!A2:B27,2,0)&amp;RIGHT(B159,9),7,1)*4+MID(VLOOKUP(LEFT(B159,1),身分驗證!A2:B27,2,0)&amp;RIGHT(B159,9),8,1)*3+MID(VLOOKUP(LEFT(B159,1),身分驗證!A2:B27,2,0)&amp;RIGHT(B159,9),9,1)*2+MID(VLOOKUP(LEFT(B159,1),身分驗證!A2:B27,2,0)&amp;RIGHT(B159,9),10,1)*1+LEFT(VLOOKUP(LEFT(B159,1),身分驗證!A2:B27,2,0)&amp;RIGHT(B159,9),1)+RIGHT(VLOOKUP(LEFT(B159,1),身分驗證!A2:B27,2,0)&amp;RIGHT(B159,9),1),10)=0,"正確","錯誤")</f>
        <v>#N/A</v>
      </c>
      <c r="I159" s="113"/>
    </row>
    <row r="160" spans="1:9" x14ac:dyDescent="0.25">
      <c r="A160" s="85" t="s">
        <v>92</v>
      </c>
      <c r="B160" s="86"/>
      <c r="C160" s="112"/>
      <c r="D160" s="93"/>
      <c r="E160" s="112"/>
      <c r="F160" s="112"/>
      <c r="G160" s="119"/>
      <c r="H160" s="117" t="e">
        <f>IF(MOD(MID(VLOOKUP(LEFT(B160,1),身分驗證!A2:B27,2,0)&amp;RIGHT(B160,9),2,1)*9+MID(VLOOKUP(LEFT(B160,1),身分驗證!A2:B27,2,0)&amp;RIGHT(B160,9),3,1)*8+MID(VLOOKUP(LEFT(B160,1),身分驗證!A2:B27,2,0)&amp;RIGHT(B160,9),4,1)*7+MID(VLOOKUP(LEFT(B160,1),身分驗證!A2:B27,2,0)&amp;RIGHT(B160,9),5,1)*6+MID(VLOOKUP(LEFT(B160,1),身分驗證!A2:B27,2,0)&amp;RIGHT(B160,9),6,1)*5+MID(VLOOKUP(LEFT(B160,1),身分驗證!A2:B27,2,0)&amp;RIGHT(B160,9),7,1)*4+MID(VLOOKUP(LEFT(B160,1),身分驗證!A2:B27,2,0)&amp;RIGHT(B160,9),8,1)*3+MID(VLOOKUP(LEFT(B160,1),身分驗證!A2:B27,2,0)&amp;RIGHT(B160,9),9,1)*2+MID(VLOOKUP(LEFT(B160,1),身分驗證!A2:B27,2,0)&amp;RIGHT(B160,9),10,1)*1+LEFT(VLOOKUP(LEFT(B160,1),身分驗證!A2:B27,2,0)&amp;RIGHT(B160,9),1)+RIGHT(VLOOKUP(LEFT(B160,1),身分驗證!A2:B27,2,0)&amp;RIGHT(B160,9),1),10)=0,"正確","錯誤")</f>
        <v>#N/A</v>
      </c>
      <c r="I160" s="113"/>
    </row>
    <row r="161" spans="1:9" x14ac:dyDescent="0.25">
      <c r="A161" s="85" t="s">
        <v>92</v>
      </c>
      <c r="B161" s="86"/>
      <c r="C161" s="112"/>
      <c r="D161" s="93"/>
      <c r="E161" s="112"/>
      <c r="F161" s="112"/>
      <c r="G161" s="119"/>
      <c r="H161" s="117" t="e">
        <f>IF(MOD(MID(VLOOKUP(LEFT(B161,1),身分驗證!A2:B27,2,0)&amp;RIGHT(B161,9),2,1)*9+MID(VLOOKUP(LEFT(B161,1),身分驗證!A2:B27,2,0)&amp;RIGHT(B161,9),3,1)*8+MID(VLOOKUP(LEFT(B161,1),身分驗證!A2:B27,2,0)&amp;RIGHT(B161,9),4,1)*7+MID(VLOOKUP(LEFT(B161,1),身分驗證!A2:B27,2,0)&amp;RIGHT(B161,9),5,1)*6+MID(VLOOKUP(LEFT(B161,1),身分驗證!A2:B27,2,0)&amp;RIGHT(B161,9),6,1)*5+MID(VLOOKUP(LEFT(B161,1),身分驗證!A2:B27,2,0)&amp;RIGHT(B161,9),7,1)*4+MID(VLOOKUP(LEFT(B161,1),身分驗證!A2:B27,2,0)&amp;RIGHT(B161,9),8,1)*3+MID(VLOOKUP(LEFT(B161,1),身分驗證!A2:B27,2,0)&amp;RIGHT(B161,9),9,1)*2+MID(VLOOKUP(LEFT(B161,1),身分驗證!A2:B27,2,0)&amp;RIGHT(B161,9),10,1)*1+LEFT(VLOOKUP(LEFT(B161,1),身分驗證!A2:B27,2,0)&amp;RIGHT(B161,9),1)+RIGHT(VLOOKUP(LEFT(B161,1),身分驗證!A2:B27,2,0)&amp;RIGHT(B161,9),1),10)=0,"正確","錯誤")</f>
        <v>#N/A</v>
      </c>
      <c r="I161" s="113"/>
    </row>
    <row r="162" spans="1:9" x14ac:dyDescent="0.25">
      <c r="A162" s="85" t="s">
        <v>92</v>
      </c>
      <c r="B162" s="86"/>
      <c r="C162" s="112"/>
      <c r="D162" s="93"/>
      <c r="E162" s="112"/>
      <c r="F162" s="112"/>
      <c r="G162" s="119"/>
      <c r="H162" s="117" t="e">
        <f>IF(MOD(MID(VLOOKUP(LEFT(B162,1),身分驗證!A2:B27,2,0)&amp;RIGHT(B162,9),2,1)*9+MID(VLOOKUP(LEFT(B162,1),身分驗證!A2:B27,2,0)&amp;RIGHT(B162,9),3,1)*8+MID(VLOOKUP(LEFT(B162,1),身分驗證!A2:B27,2,0)&amp;RIGHT(B162,9),4,1)*7+MID(VLOOKUP(LEFT(B162,1),身分驗證!A2:B27,2,0)&amp;RIGHT(B162,9),5,1)*6+MID(VLOOKUP(LEFT(B162,1),身分驗證!A2:B27,2,0)&amp;RIGHT(B162,9),6,1)*5+MID(VLOOKUP(LEFT(B162,1),身分驗證!A2:B27,2,0)&amp;RIGHT(B162,9),7,1)*4+MID(VLOOKUP(LEFT(B162,1),身分驗證!A2:B27,2,0)&amp;RIGHT(B162,9),8,1)*3+MID(VLOOKUP(LEFT(B162,1),身分驗證!A2:B27,2,0)&amp;RIGHT(B162,9),9,1)*2+MID(VLOOKUP(LEFT(B162,1),身分驗證!A2:B27,2,0)&amp;RIGHT(B162,9),10,1)*1+LEFT(VLOOKUP(LEFT(B162,1),身分驗證!A2:B27,2,0)&amp;RIGHT(B162,9),1)+RIGHT(VLOOKUP(LEFT(B162,1),身分驗證!A2:B27,2,0)&amp;RIGHT(B162,9),1),10)=0,"正確","錯誤")</f>
        <v>#N/A</v>
      </c>
      <c r="I162" s="113"/>
    </row>
    <row r="163" spans="1:9" x14ac:dyDescent="0.25">
      <c r="A163" s="85" t="s">
        <v>92</v>
      </c>
      <c r="B163" s="86"/>
      <c r="C163" s="112"/>
      <c r="D163" s="93"/>
      <c r="E163" s="112"/>
      <c r="F163" s="112"/>
      <c r="G163" s="119"/>
      <c r="H163" s="117" t="e">
        <f>IF(MOD(MID(VLOOKUP(LEFT(B163,1),身分驗證!A2:B27,2,0)&amp;RIGHT(B163,9),2,1)*9+MID(VLOOKUP(LEFT(B163,1),身分驗證!A2:B27,2,0)&amp;RIGHT(B163,9),3,1)*8+MID(VLOOKUP(LEFT(B163,1),身分驗證!A2:B27,2,0)&amp;RIGHT(B163,9),4,1)*7+MID(VLOOKUP(LEFT(B163,1),身分驗證!A2:B27,2,0)&amp;RIGHT(B163,9),5,1)*6+MID(VLOOKUP(LEFT(B163,1),身分驗證!A2:B27,2,0)&amp;RIGHT(B163,9),6,1)*5+MID(VLOOKUP(LEFT(B163,1),身分驗證!A2:B27,2,0)&amp;RIGHT(B163,9),7,1)*4+MID(VLOOKUP(LEFT(B163,1),身分驗證!A2:B27,2,0)&amp;RIGHT(B163,9),8,1)*3+MID(VLOOKUP(LEFT(B163,1),身分驗證!A2:B27,2,0)&amp;RIGHT(B163,9),9,1)*2+MID(VLOOKUP(LEFT(B163,1),身分驗證!A2:B27,2,0)&amp;RIGHT(B163,9),10,1)*1+LEFT(VLOOKUP(LEFT(B163,1),身分驗證!A2:B27,2,0)&amp;RIGHT(B163,9),1)+RIGHT(VLOOKUP(LEFT(B163,1),身分驗證!A2:B27,2,0)&amp;RIGHT(B163,9),1),10)=0,"正確","錯誤")</f>
        <v>#N/A</v>
      </c>
      <c r="I163" s="113"/>
    </row>
    <row r="164" spans="1:9" x14ac:dyDescent="0.25">
      <c r="A164" s="85" t="s">
        <v>92</v>
      </c>
      <c r="B164" s="86"/>
      <c r="C164" s="112"/>
      <c r="D164" s="93"/>
      <c r="E164" s="112"/>
      <c r="F164" s="112"/>
      <c r="G164" s="119"/>
      <c r="H164" s="117" t="e">
        <f>IF(MOD(MID(VLOOKUP(LEFT(B164,1),身分驗證!A2:B27,2,0)&amp;RIGHT(B164,9),2,1)*9+MID(VLOOKUP(LEFT(B164,1),身分驗證!A2:B27,2,0)&amp;RIGHT(B164,9),3,1)*8+MID(VLOOKUP(LEFT(B164,1),身分驗證!A2:B27,2,0)&amp;RIGHT(B164,9),4,1)*7+MID(VLOOKUP(LEFT(B164,1),身分驗證!A2:B27,2,0)&amp;RIGHT(B164,9),5,1)*6+MID(VLOOKUP(LEFT(B164,1),身分驗證!A2:B27,2,0)&amp;RIGHT(B164,9),6,1)*5+MID(VLOOKUP(LEFT(B164,1),身分驗證!A2:B27,2,0)&amp;RIGHT(B164,9),7,1)*4+MID(VLOOKUP(LEFT(B164,1),身分驗證!A2:B27,2,0)&amp;RIGHT(B164,9),8,1)*3+MID(VLOOKUP(LEFT(B164,1),身分驗證!A2:B27,2,0)&amp;RIGHT(B164,9),9,1)*2+MID(VLOOKUP(LEFT(B164,1),身分驗證!A2:B27,2,0)&amp;RIGHT(B164,9),10,1)*1+LEFT(VLOOKUP(LEFT(B164,1),身分驗證!A2:B27,2,0)&amp;RIGHT(B164,9),1)+RIGHT(VLOOKUP(LEFT(B164,1),身分驗證!A2:B27,2,0)&amp;RIGHT(B164,9),1),10)=0,"正確","錯誤")</f>
        <v>#N/A</v>
      </c>
      <c r="I164" s="113"/>
    </row>
    <row r="165" spans="1:9" x14ac:dyDescent="0.25">
      <c r="A165" s="85" t="s">
        <v>92</v>
      </c>
      <c r="B165" s="86"/>
      <c r="C165" s="112"/>
      <c r="D165" s="93"/>
      <c r="E165" s="112"/>
      <c r="F165" s="112"/>
      <c r="G165" s="119"/>
      <c r="H165" s="117" t="e">
        <f>IF(MOD(MID(VLOOKUP(LEFT(B165,1),身分驗證!A2:B27,2,0)&amp;RIGHT(B165,9),2,1)*9+MID(VLOOKUP(LEFT(B165,1),身分驗證!A2:B27,2,0)&amp;RIGHT(B165,9),3,1)*8+MID(VLOOKUP(LEFT(B165,1),身分驗證!A2:B27,2,0)&amp;RIGHT(B165,9),4,1)*7+MID(VLOOKUP(LEFT(B165,1),身分驗證!A2:B27,2,0)&amp;RIGHT(B165,9),5,1)*6+MID(VLOOKUP(LEFT(B165,1),身分驗證!A2:B27,2,0)&amp;RIGHT(B165,9),6,1)*5+MID(VLOOKUP(LEFT(B165,1),身分驗證!A2:B27,2,0)&amp;RIGHT(B165,9),7,1)*4+MID(VLOOKUP(LEFT(B165,1),身分驗證!A2:B27,2,0)&amp;RIGHT(B165,9),8,1)*3+MID(VLOOKUP(LEFT(B165,1),身分驗證!A2:B27,2,0)&amp;RIGHT(B165,9),9,1)*2+MID(VLOOKUP(LEFT(B165,1),身分驗證!A2:B27,2,0)&amp;RIGHT(B165,9),10,1)*1+LEFT(VLOOKUP(LEFT(B165,1),身分驗證!A2:B27,2,0)&amp;RIGHT(B165,9),1)+RIGHT(VLOOKUP(LEFT(B165,1),身分驗證!A2:B27,2,0)&amp;RIGHT(B165,9),1),10)=0,"正確","錯誤")</f>
        <v>#N/A</v>
      </c>
      <c r="I165" s="113"/>
    </row>
    <row r="166" spans="1:9" x14ac:dyDescent="0.25">
      <c r="A166" s="85" t="s">
        <v>92</v>
      </c>
      <c r="B166" s="86"/>
      <c r="C166" s="112"/>
      <c r="D166" s="93"/>
      <c r="E166" s="112"/>
      <c r="F166" s="112"/>
      <c r="G166" s="119"/>
      <c r="H166" s="117" t="e">
        <f>IF(MOD(MID(VLOOKUP(LEFT(B166,1),身分驗證!A2:B27,2,0)&amp;RIGHT(B166,9),2,1)*9+MID(VLOOKUP(LEFT(B166,1),身分驗證!A2:B27,2,0)&amp;RIGHT(B166,9),3,1)*8+MID(VLOOKUP(LEFT(B166,1),身分驗證!A2:B27,2,0)&amp;RIGHT(B166,9),4,1)*7+MID(VLOOKUP(LEFT(B166,1),身分驗證!A2:B27,2,0)&amp;RIGHT(B166,9),5,1)*6+MID(VLOOKUP(LEFT(B166,1),身分驗證!A2:B27,2,0)&amp;RIGHT(B166,9),6,1)*5+MID(VLOOKUP(LEFT(B166,1),身分驗證!A2:B27,2,0)&amp;RIGHT(B166,9),7,1)*4+MID(VLOOKUP(LEFT(B166,1),身分驗證!A2:B27,2,0)&amp;RIGHT(B166,9),8,1)*3+MID(VLOOKUP(LEFT(B166,1),身分驗證!A2:B27,2,0)&amp;RIGHT(B166,9),9,1)*2+MID(VLOOKUP(LEFT(B166,1),身分驗證!A2:B27,2,0)&amp;RIGHT(B166,9),10,1)*1+LEFT(VLOOKUP(LEFT(B166,1),身分驗證!A2:B27,2,0)&amp;RIGHT(B166,9),1)+RIGHT(VLOOKUP(LEFT(B166,1),身分驗證!A2:B27,2,0)&amp;RIGHT(B166,9),1),10)=0,"正確","錯誤")</f>
        <v>#N/A</v>
      </c>
      <c r="I166" s="113"/>
    </row>
    <row r="167" spans="1:9" x14ac:dyDescent="0.25">
      <c r="A167" s="85" t="s">
        <v>92</v>
      </c>
      <c r="B167" s="86"/>
      <c r="C167" s="112"/>
      <c r="D167" s="93"/>
      <c r="E167" s="112"/>
      <c r="F167" s="112"/>
      <c r="G167" s="119"/>
      <c r="H167" s="117" t="e">
        <f>IF(MOD(MID(VLOOKUP(LEFT(B167,1),身分驗證!A2:B27,2,0)&amp;RIGHT(B167,9),2,1)*9+MID(VLOOKUP(LEFT(B167,1),身分驗證!A2:B27,2,0)&amp;RIGHT(B167,9),3,1)*8+MID(VLOOKUP(LEFT(B167,1),身分驗證!A2:B27,2,0)&amp;RIGHT(B167,9),4,1)*7+MID(VLOOKUP(LEFT(B167,1),身分驗證!A2:B27,2,0)&amp;RIGHT(B167,9),5,1)*6+MID(VLOOKUP(LEFT(B167,1),身分驗證!A2:B27,2,0)&amp;RIGHT(B167,9),6,1)*5+MID(VLOOKUP(LEFT(B167,1),身分驗證!A2:B27,2,0)&amp;RIGHT(B167,9),7,1)*4+MID(VLOOKUP(LEFT(B167,1),身分驗證!A2:B27,2,0)&amp;RIGHT(B167,9),8,1)*3+MID(VLOOKUP(LEFT(B167,1),身分驗證!A2:B27,2,0)&amp;RIGHT(B167,9),9,1)*2+MID(VLOOKUP(LEFT(B167,1),身分驗證!A2:B27,2,0)&amp;RIGHT(B167,9),10,1)*1+LEFT(VLOOKUP(LEFT(B167,1),身分驗證!A2:B27,2,0)&amp;RIGHT(B167,9),1)+RIGHT(VLOOKUP(LEFT(B167,1),身分驗證!A2:B27,2,0)&amp;RIGHT(B167,9),1),10)=0,"正確","錯誤")</f>
        <v>#N/A</v>
      </c>
      <c r="I167" s="113"/>
    </row>
    <row r="168" spans="1:9" x14ac:dyDescent="0.25">
      <c r="A168" s="85" t="s">
        <v>92</v>
      </c>
      <c r="B168" s="86"/>
      <c r="C168" s="112"/>
      <c r="D168" s="93"/>
      <c r="E168" s="112"/>
      <c r="F168" s="112"/>
      <c r="G168" s="119"/>
      <c r="H168" s="117" t="e">
        <f>IF(MOD(MID(VLOOKUP(LEFT(B168,1),身分驗證!A2:B27,2,0)&amp;RIGHT(B168,9),2,1)*9+MID(VLOOKUP(LEFT(B168,1),身分驗證!A2:B27,2,0)&amp;RIGHT(B168,9),3,1)*8+MID(VLOOKUP(LEFT(B168,1),身分驗證!A2:B27,2,0)&amp;RIGHT(B168,9),4,1)*7+MID(VLOOKUP(LEFT(B168,1),身分驗證!A2:B27,2,0)&amp;RIGHT(B168,9),5,1)*6+MID(VLOOKUP(LEFT(B168,1),身分驗證!A2:B27,2,0)&amp;RIGHT(B168,9),6,1)*5+MID(VLOOKUP(LEFT(B168,1),身分驗證!A2:B27,2,0)&amp;RIGHT(B168,9),7,1)*4+MID(VLOOKUP(LEFT(B168,1),身分驗證!A2:B27,2,0)&amp;RIGHT(B168,9),8,1)*3+MID(VLOOKUP(LEFT(B168,1),身分驗證!A2:B27,2,0)&amp;RIGHT(B168,9),9,1)*2+MID(VLOOKUP(LEFT(B168,1),身分驗證!A2:B27,2,0)&amp;RIGHT(B168,9),10,1)*1+LEFT(VLOOKUP(LEFT(B168,1),身分驗證!A2:B27,2,0)&amp;RIGHT(B168,9),1)+RIGHT(VLOOKUP(LEFT(B168,1),身分驗證!A2:B27,2,0)&amp;RIGHT(B168,9),1),10)=0,"正確","錯誤")</f>
        <v>#N/A</v>
      </c>
      <c r="I168" s="113"/>
    </row>
    <row r="169" spans="1:9" x14ac:dyDescent="0.25">
      <c r="A169" s="85" t="s">
        <v>92</v>
      </c>
      <c r="B169" s="86"/>
      <c r="C169" s="112"/>
      <c r="D169" s="93"/>
      <c r="E169" s="112"/>
      <c r="F169" s="112"/>
      <c r="G169" s="119"/>
      <c r="H169" s="117" t="e">
        <f>IF(MOD(MID(VLOOKUP(LEFT(B169,1),身分驗證!A2:B27,2,0)&amp;RIGHT(B169,9),2,1)*9+MID(VLOOKUP(LEFT(B169,1),身分驗證!A2:B27,2,0)&amp;RIGHT(B169,9),3,1)*8+MID(VLOOKUP(LEFT(B169,1),身分驗證!A2:B27,2,0)&amp;RIGHT(B169,9),4,1)*7+MID(VLOOKUP(LEFT(B169,1),身分驗證!A2:B27,2,0)&amp;RIGHT(B169,9),5,1)*6+MID(VLOOKUP(LEFT(B169,1),身分驗證!A2:B27,2,0)&amp;RIGHT(B169,9),6,1)*5+MID(VLOOKUP(LEFT(B169,1),身分驗證!A2:B27,2,0)&amp;RIGHT(B169,9),7,1)*4+MID(VLOOKUP(LEFT(B169,1),身分驗證!A2:B27,2,0)&amp;RIGHT(B169,9),8,1)*3+MID(VLOOKUP(LEFT(B169,1),身分驗證!A2:B27,2,0)&amp;RIGHT(B169,9),9,1)*2+MID(VLOOKUP(LEFT(B169,1),身分驗證!A2:B27,2,0)&amp;RIGHT(B169,9),10,1)*1+LEFT(VLOOKUP(LEFT(B169,1),身分驗證!A2:B27,2,0)&amp;RIGHT(B169,9),1)+RIGHT(VLOOKUP(LEFT(B169,1),身分驗證!A2:B27,2,0)&amp;RIGHT(B169,9),1),10)=0,"正確","錯誤")</f>
        <v>#N/A</v>
      </c>
      <c r="I169" s="113"/>
    </row>
    <row r="170" spans="1:9" x14ac:dyDescent="0.25">
      <c r="A170" s="85" t="s">
        <v>92</v>
      </c>
      <c r="B170" s="86"/>
      <c r="C170" s="112"/>
      <c r="D170" s="93"/>
      <c r="E170" s="112"/>
      <c r="F170" s="112"/>
      <c r="G170" s="119"/>
      <c r="H170" s="117" t="e">
        <f>IF(MOD(MID(VLOOKUP(LEFT(B170,1),身分驗證!A2:B27,2,0)&amp;RIGHT(B170,9),2,1)*9+MID(VLOOKUP(LEFT(B170,1),身分驗證!A2:B27,2,0)&amp;RIGHT(B170,9),3,1)*8+MID(VLOOKUP(LEFT(B170,1),身分驗證!A2:B27,2,0)&amp;RIGHT(B170,9),4,1)*7+MID(VLOOKUP(LEFT(B170,1),身分驗證!A2:B27,2,0)&amp;RIGHT(B170,9),5,1)*6+MID(VLOOKUP(LEFT(B170,1),身分驗證!A2:B27,2,0)&amp;RIGHT(B170,9),6,1)*5+MID(VLOOKUP(LEFT(B170,1),身分驗證!A2:B27,2,0)&amp;RIGHT(B170,9),7,1)*4+MID(VLOOKUP(LEFT(B170,1),身分驗證!A2:B27,2,0)&amp;RIGHT(B170,9),8,1)*3+MID(VLOOKUP(LEFT(B170,1),身分驗證!A2:B27,2,0)&amp;RIGHT(B170,9),9,1)*2+MID(VLOOKUP(LEFT(B170,1),身分驗證!A2:B27,2,0)&amp;RIGHT(B170,9),10,1)*1+LEFT(VLOOKUP(LEFT(B170,1),身分驗證!A2:B27,2,0)&amp;RIGHT(B170,9),1)+RIGHT(VLOOKUP(LEFT(B170,1),身分驗證!A2:B27,2,0)&amp;RIGHT(B170,9),1),10)=0,"正確","錯誤")</f>
        <v>#N/A</v>
      </c>
      <c r="I170" s="113"/>
    </row>
    <row r="171" spans="1:9" x14ac:dyDescent="0.25">
      <c r="A171" s="85" t="s">
        <v>92</v>
      </c>
      <c r="B171" s="86"/>
      <c r="C171" s="112"/>
      <c r="D171" s="93"/>
      <c r="E171" s="112"/>
      <c r="F171" s="112"/>
      <c r="G171" s="119"/>
      <c r="H171" s="117" t="e">
        <f>IF(MOD(MID(VLOOKUP(LEFT(B171,1),身分驗證!A2:B27,2,0)&amp;RIGHT(B171,9),2,1)*9+MID(VLOOKUP(LEFT(B171,1),身分驗證!A2:B27,2,0)&amp;RIGHT(B171,9),3,1)*8+MID(VLOOKUP(LEFT(B171,1),身分驗證!A2:B27,2,0)&amp;RIGHT(B171,9),4,1)*7+MID(VLOOKUP(LEFT(B171,1),身分驗證!A2:B27,2,0)&amp;RIGHT(B171,9),5,1)*6+MID(VLOOKUP(LEFT(B171,1),身分驗證!A2:B27,2,0)&amp;RIGHT(B171,9),6,1)*5+MID(VLOOKUP(LEFT(B171,1),身分驗證!A2:B27,2,0)&amp;RIGHT(B171,9),7,1)*4+MID(VLOOKUP(LEFT(B171,1),身分驗證!A2:B27,2,0)&amp;RIGHT(B171,9),8,1)*3+MID(VLOOKUP(LEFT(B171,1),身分驗證!A2:B27,2,0)&amp;RIGHT(B171,9),9,1)*2+MID(VLOOKUP(LEFT(B171,1),身分驗證!A2:B27,2,0)&amp;RIGHT(B171,9),10,1)*1+LEFT(VLOOKUP(LEFT(B171,1),身分驗證!A2:B27,2,0)&amp;RIGHT(B171,9),1)+RIGHT(VLOOKUP(LEFT(B171,1),身分驗證!A2:B27,2,0)&amp;RIGHT(B171,9),1),10)=0,"正確","錯誤")</f>
        <v>#N/A</v>
      </c>
      <c r="I171" s="113"/>
    </row>
    <row r="172" spans="1:9" x14ac:dyDescent="0.25">
      <c r="A172" s="85" t="s">
        <v>92</v>
      </c>
      <c r="B172" s="86"/>
      <c r="C172" s="112"/>
      <c r="D172" s="93"/>
      <c r="E172" s="112"/>
      <c r="F172" s="112"/>
      <c r="G172" s="119"/>
      <c r="H172" s="117" t="e">
        <f>IF(MOD(MID(VLOOKUP(LEFT(B172,1),身分驗證!A2:B27,2,0)&amp;RIGHT(B172,9),2,1)*9+MID(VLOOKUP(LEFT(B172,1),身分驗證!A2:B27,2,0)&amp;RIGHT(B172,9),3,1)*8+MID(VLOOKUP(LEFT(B172,1),身分驗證!A2:B27,2,0)&amp;RIGHT(B172,9),4,1)*7+MID(VLOOKUP(LEFT(B172,1),身分驗證!A2:B27,2,0)&amp;RIGHT(B172,9),5,1)*6+MID(VLOOKUP(LEFT(B172,1),身分驗證!A2:B27,2,0)&amp;RIGHT(B172,9),6,1)*5+MID(VLOOKUP(LEFT(B172,1),身分驗證!A2:B27,2,0)&amp;RIGHT(B172,9),7,1)*4+MID(VLOOKUP(LEFT(B172,1),身分驗證!A2:B27,2,0)&amp;RIGHT(B172,9),8,1)*3+MID(VLOOKUP(LEFT(B172,1),身分驗證!A2:B27,2,0)&amp;RIGHT(B172,9),9,1)*2+MID(VLOOKUP(LEFT(B172,1),身分驗證!A2:B27,2,0)&amp;RIGHT(B172,9),10,1)*1+LEFT(VLOOKUP(LEFT(B172,1),身分驗證!A2:B27,2,0)&amp;RIGHT(B172,9),1)+RIGHT(VLOOKUP(LEFT(B172,1),身分驗證!A2:B27,2,0)&amp;RIGHT(B172,9),1),10)=0,"正確","錯誤")</f>
        <v>#N/A</v>
      </c>
      <c r="I172" s="113"/>
    </row>
    <row r="173" spans="1:9" x14ac:dyDescent="0.25">
      <c r="A173" s="85" t="s">
        <v>92</v>
      </c>
      <c r="B173" s="86"/>
      <c r="C173" s="112"/>
      <c r="D173" s="93"/>
      <c r="E173" s="112"/>
      <c r="F173" s="112"/>
      <c r="G173" s="119"/>
      <c r="H173" s="117" t="e">
        <f>IF(MOD(MID(VLOOKUP(LEFT(B173,1),身分驗證!A2:B27,2,0)&amp;RIGHT(B173,9),2,1)*9+MID(VLOOKUP(LEFT(B173,1),身分驗證!A2:B27,2,0)&amp;RIGHT(B173,9),3,1)*8+MID(VLOOKUP(LEFT(B173,1),身分驗證!A2:B27,2,0)&amp;RIGHT(B173,9),4,1)*7+MID(VLOOKUP(LEFT(B173,1),身分驗證!A2:B27,2,0)&amp;RIGHT(B173,9),5,1)*6+MID(VLOOKUP(LEFT(B173,1),身分驗證!A2:B27,2,0)&amp;RIGHT(B173,9),6,1)*5+MID(VLOOKUP(LEFT(B173,1),身分驗證!A2:B27,2,0)&amp;RIGHT(B173,9),7,1)*4+MID(VLOOKUP(LEFT(B173,1),身分驗證!A2:B27,2,0)&amp;RIGHT(B173,9),8,1)*3+MID(VLOOKUP(LEFT(B173,1),身分驗證!A2:B27,2,0)&amp;RIGHT(B173,9),9,1)*2+MID(VLOOKUP(LEFT(B173,1),身分驗證!A2:B27,2,0)&amp;RIGHT(B173,9),10,1)*1+LEFT(VLOOKUP(LEFT(B173,1),身分驗證!A2:B27,2,0)&amp;RIGHT(B173,9),1)+RIGHT(VLOOKUP(LEFT(B173,1),身分驗證!A2:B27,2,0)&amp;RIGHT(B173,9),1),10)=0,"正確","錯誤")</f>
        <v>#N/A</v>
      </c>
      <c r="I173" s="113"/>
    </row>
    <row r="174" spans="1:9" x14ac:dyDescent="0.25">
      <c r="A174" s="85" t="s">
        <v>92</v>
      </c>
      <c r="B174" s="86"/>
      <c r="C174" s="112"/>
      <c r="D174" s="93"/>
      <c r="E174" s="112"/>
      <c r="F174" s="112"/>
      <c r="G174" s="119"/>
      <c r="H174" s="117" t="e">
        <f>IF(MOD(MID(VLOOKUP(LEFT(B174,1),身分驗證!A2:B27,2,0)&amp;RIGHT(B174,9),2,1)*9+MID(VLOOKUP(LEFT(B174,1),身分驗證!A2:B27,2,0)&amp;RIGHT(B174,9),3,1)*8+MID(VLOOKUP(LEFT(B174,1),身分驗證!A2:B27,2,0)&amp;RIGHT(B174,9),4,1)*7+MID(VLOOKUP(LEFT(B174,1),身分驗證!A2:B27,2,0)&amp;RIGHT(B174,9),5,1)*6+MID(VLOOKUP(LEFT(B174,1),身分驗證!A2:B27,2,0)&amp;RIGHT(B174,9),6,1)*5+MID(VLOOKUP(LEFT(B174,1),身分驗證!A2:B27,2,0)&amp;RIGHT(B174,9),7,1)*4+MID(VLOOKUP(LEFT(B174,1),身分驗證!A2:B27,2,0)&amp;RIGHT(B174,9),8,1)*3+MID(VLOOKUP(LEFT(B174,1),身分驗證!A2:B27,2,0)&amp;RIGHT(B174,9),9,1)*2+MID(VLOOKUP(LEFT(B174,1),身分驗證!A2:B27,2,0)&amp;RIGHT(B174,9),10,1)*1+LEFT(VLOOKUP(LEFT(B174,1),身分驗證!A2:B27,2,0)&amp;RIGHT(B174,9),1)+RIGHT(VLOOKUP(LEFT(B174,1),身分驗證!A2:B27,2,0)&amp;RIGHT(B174,9),1),10)=0,"正確","錯誤")</f>
        <v>#N/A</v>
      </c>
      <c r="I174" s="113"/>
    </row>
    <row r="175" spans="1:9" x14ac:dyDescent="0.25">
      <c r="A175" s="85" t="s">
        <v>92</v>
      </c>
      <c r="B175" s="86"/>
      <c r="C175" s="112"/>
      <c r="D175" s="93"/>
      <c r="E175" s="112"/>
      <c r="F175" s="112"/>
      <c r="G175" s="119"/>
      <c r="H175" s="117" t="e">
        <f>IF(MOD(MID(VLOOKUP(LEFT(B175,1),身分驗證!A2:B27,2,0)&amp;RIGHT(B175,9),2,1)*9+MID(VLOOKUP(LEFT(B175,1),身分驗證!A2:B27,2,0)&amp;RIGHT(B175,9),3,1)*8+MID(VLOOKUP(LEFT(B175,1),身分驗證!A2:B27,2,0)&amp;RIGHT(B175,9),4,1)*7+MID(VLOOKUP(LEFT(B175,1),身分驗證!A2:B27,2,0)&amp;RIGHT(B175,9),5,1)*6+MID(VLOOKUP(LEFT(B175,1),身分驗證!A2:B27,2,0)&amp;RIGHT(B175,9),6,1)*5+MID(VLOOKUP(LEFT(B175,1),身分驗證!A2:B27,2,0)&amp;RIGHT(B175,9),7,1)*4+MID(VLOOKUP(LEFT(B175,1),身分驗證!A2:B27,2,0)&amp;RIGHT(B175,9),8,1)*3+MID(VLOOKUP(LEFT(B175,1),身分驗證!A2:B27,2,0)&amp;RIGHT(B175,9),9,1)*2+MID(VLOOKUP(LEFT(B175,1),身分驗證!A2:B27,2,0)&amp;RIGHT(B175,9),10,1)*1+LEFT(VLOOKUP(LEFT(B175,1),身分驗證!A2:B27,2,0)&amp;RIGHT(B175,9),1)+RIGHT(VLOOKUP(LEFT(B175,1),身分驗證!A2:B27,2,0)&amp;RIGHT(B175,9),1),10)=0,"正確","錯誤")</f>
        <v>#N/A</v>
      </c>
      <c r="I175" s="113"/>
    </row>
    <row r="176" spans="1:9" x14ac:dyDescent="0.25">
      <c r="A176" s="85" t="s">
        <v>92</v>
      </c>
      <c r="B176" s="86"/>
      <c r="C176" s="112"/>
      <c r="D176" s="93"/>
      <c r="E176" s="112"/>
      <c r="F176" s="112"/>
      <c r="G176" s="119"/>
      <c r="H176" s="117" t="e">
        <f>IF(MOD(MID(VLOOKUP(LEFT(B176,1),身分驗證!A2:B27,2,0)&amp;RIGHT(B176,9),2,1)*9+MID(VLOOKUP(LEFT(B176,1),身分驗證!A2:B27,2,0)&amp;RIGHT(B176,9),3,1)*8+MID(VLOOKUP(LEFT(B176,1),身分驗證!A2:B27,2,0)&amp;RIGHT(B176,9),4,1)*7+MID(VLOOKUP(LEFT(B176,1),身分驗證!A2:B27,2,0)&amp;RIGHT(B176,9),5,1)*6+MID(VLOOKUP(LEFT(B176,1),身分驗證!A2:B27,2,0)&amp;RIGHT(B176,9),6,1)*5+MID(VLOOKUP(LEFT(B176,1),身分驗證!A2:B27,2,0)&amp;RIGHT(B176,9),7,1)*4+MID(VLOOKUP(LEFT(B176,1),身分驗證!A2:B27,2,0)&amp;RIGHT(B176,9),8,1)*3+MID(VLOOKUP(LEFT(B176,1),身分驗證!A2:B27,2,0)&amp;RIGHT(B176,9),9,1)*2+MID(VLOOKUP(LEFT(B176,1),身分驗證!A2:B27,2,0)&amp;RIGHT(B176,9),10,1)*1+LEFT(VLOOKUP(LEFT(B176,1),身分驗證!A2:B27,2,0)&amp;RIGHT(B176,9),1)+RIGHT(VLOOKUP(LEFT(B176,1),身分驗證!A2:B27,2,0)&amp;RIGHT(B176,9),1),10)=0,"正確","錯誤")</f>
        <v>#N/A</v>
      </c>
      <c r="I176" s="113"/>
    </row>
    <row r="177" spans="1:9" x14ac:dyDescent="0.25">
      <c r="A177" s="85" t="s">
        <v>92</v>
      </c>
      <c r="B177" s="86"/>
      <c r="C177" s="112"/>
      <c r="D177" s="93"/>
      <c r="E177" s="112"/>
      <c r="F177" s="112"/>
      <c r="G177" s="119"/>
      <c r="H177" s="117" t="e">
        <f>IF(MOD(MID(VLOOKUP(LEFT(B177,1),身分驗證!A2:B27,2,0)&amp;RIGHT(B177,9),2,1)*9+MID(VLOOKUP(LEFT(B177,1),身分驗證!A2:B27,2,0)&amp;RIGHT(B177,9),3,1)*8+MID(VLOOKUP(LEFT(B177,1),身分驗證!A2:B27,2,0)&amp;RIGHT(B177,9),4,1)*7+MID(VLOOKUP(LEFT(B177,1),身分驗證!A2:B27,2,0)&amp;RIGHT(B177,9),5,1)*6+MID(VLOOKUP(LEFT(B177,1),身分驗證!A2:B27,2,0)&amp;RIGHT(B177,9),6,1)*5+MID(VLOOKUP(LEFT(B177,1),身分驗證!A2:B27,2,0)&amp;RIGHT(B177,9),7,1)*4+MID(VLOOKUP(LEFT(B177,1),身分驗證!A2:B27,2,0)&amp;RIGHT(B177,9),8,1)*3+MID(VLOOKUP(LEFT(B177,1),身分驗證!A2:B27,2,0)&amp;RIGHT(B177,9),9,1)*2+MID(VLOOKUP(LEFT(B177,1),身分驗證!A2:B27,2,0)&amp;RIGHT(B177,9),10,1)*1+LEFT(VLOOKUP(LEFT(B177,1),身分驗證!A2:B27,2,0)&amp;RIGHT(B177,9),1)+RIGHT(VLOOKUP(LEFT(B177,1),身分驗證!A2:B27,2,0)&amp;RIGHT(B177,9),1),10)=0,"正確","錯誤")</f>
        <v>#N/A</v>
      </c>
      <c r="I177" s="113"/>
    </row>
    <row r="178" spans="1:9" x14ac:dyDescent="0.25">
      <c r="A178" s="85" t="s">
        <v>92</v>
      </c>
      <c r="B178" s="86"/>
      <c r="C178" s="112"/>
      <c r="D178" s="93"/>
      <c r="E178" s="112"/>
      <c r="F178" s="112"/>
      <c r="G178" s="119"/>
      <c r="H178" s="117" t="e">
        <f>IF(MOD(MID(VLOOKUP(LEFT(B178,1),身分驗證!A2:B27,2,0)&amp;RIGHT(B178,9),2,1)*9+MID(VLOOKUP(LEFT(B178,1),身分驗證!A2:B27,2,0)&amp;RIGHT(B178,9),3,1)*8+MID(VLOOKUP(LEFT(B178,1),身分驗證!A2:B27,2,0)&amp;RIGHT(B178,9),4,1)*7+MID(VLOOKUP(LEFT(B178,1),身分驗證!A2:B27,2,0)&amp;RIGHT(B178,9),5,1)*6+MID(VLOOKUP(LEFT(B178,1),身分驗證!A2:B27,2,0)&amp;RIGHT(B178,9),6,1)*5+MID(VLOOKUP(LEFT(B178,1),身分驗證!A2:B27,2,0)&amp;RIGHT(B178,9),7,1)*4+MID(VLOOKUP(LEFT(B178,1),身分驗證!A2:B27,2,0)&amp;RIGHT(B178,9),8,1)*3+MID(VLOOKUP(LEFT(B178,1),身分驗證!A2:B27,2,0)&amp;RIGHT(B178,9),9,1)*2+MID(VLOOKUP(LEFT(B178,1),身分驗證!A2:B27,2,0)&amp;RIGHT(B178,9),10,1)*1+LEFT(VLOOKUP(LEFT(B178,1),身分驗證!A2:B27,2,0)&amp;RIGHT(B178,9),1)+RIGHT(VLOOKUP(LEFT(B178,1),身分驗證!A2:B27,2,0)&amp;RIGHT(B178,9),1),10)=0,"正確","錯誤")</f>
        <v>#N/A</v>
      </c>
      <c r="I178" s="113"/>
    </row>
    <row r="179" spans="1:9" x14ac:dyDescent="0.25">
      <c r="A179" s="85" t="s">
        <v>92</v>
      </c>
      <c r="B179" s="86"/>
      <c r="C179" s="112"/>
      <c r="D179" s="93"/>
      <c r="E179" s="112"/>
      <c r="F179" s="112"/>
      <c r="G179" s="119"/>
      <c r="H179" s="117" t="e">
        <f>IF(MOD(MID(VLOOKUP(LEFT(B179,1),身分驗證!A2:B27,2,0)&amp;RIGHT(B179,9),2,1)*9+MID(VLOOKUP(LEFT(B179,1),身分驗證!A2:B27,2,0)&amp;RIGHT(B179,9),3,1)*8+MID(VLOOKUP(LEFT(B179,1),身分驗證!A2:B27,2,0)&amp;RIGHT(B179,9),4,1)*7+MID(VLOOKUP(LEFT(B179,1),身分驗證!A2:B27,2,0)&amp;RIGHT(B179,9),5,1)*6+MID(VLOOKUP(LEFT(B179,1),身分驗證!A2:B27,2,0)&amp;RIGHT(B179,9),6,1)*5+MID(VLOOKUP(LEFT(B179,1),身分驗證!A2:B27,2,0)&amp;RIGHT(B179,9),7,1)*4+MID(VLOOKUP(LEFT(B179,1),身分驗證!A2:B27,2,0)&amp;RIGHT(B179,9),8,1)*3+MID(VLOOKUP(LEFT(B179,1),身分驗證!A2:B27,2,0)&amp;RIGHT(B179,9),9,1)*2+MID(VLOOKUP(LEFT(B179,1),身分驗證!A2:B27,2,0)&amp;RIGHT(B179,9),10,1)*1+LEFT(VLOOKUP(LEFT(B179,1),身分驗證!A2:B27,2,0)&amp;RIGHT(B179,9),1)+RIGHT(VLOOKUP(LEFT(B179,1),身分驗證!A2:B27,2,0)&amp;RIGHT(B179,9),1),10)=0,"正確","錯誤")</f>
        <v>#N/A</v>
      </c>
      <c r="I179" s="113"/>
    </row>
    <row r="180" spans="1:9" x14ac:dyDescent="0.25">
      <c r="A180" s="85" t="s">
        <v>92</v>
      </c>
      <c r="B180" s="86"/>
      <c r="C180" s="112"/>
      <c r="D180" s="93"/>
      <c r="E180" s="112"/>
      <c r="F180" s="112"/>
      <c r="G180" s="119"/>
      <c r="H180" s="117" t="e">
        <f>IF(MOD(MID(VLOOKUP(LEFT(B180,1),身分驗證!A2:B27,2,0)&amp;RIGHT(B180,9),2,1)*9+MID(VLOOKUP(LEFT(B180,1),身分驗證!A2:B27,2,0)&amp;RIGHT(B180,9),3,1)*8+MID(VLOOKUP(LEFT(B180,1),身分驗證!A2:B27,2,0)&amp;RIGHT(B180,9),4,1)*7+MID(VLOOKUP(LEFT(B180,1),身分驗證!A2:B27,2,0)&amp;RIGHT(B180,9),5,1)*6+MID(VLOOKUP(LEFT(B180,1),身分驗證!A2:B27,2,0)&amp;RIGHT(B180,9),6,1)*5+MID(VLOOKUP(LEFT(B180,1),身分驗證!A2:B27,2,0)&amp;RIGHT(B180,9),7,1)*4+MID(VLOOKUP(LEFT(B180,1),身分驗證!A2:B27,2,0)&amp;RIGHT(B180,9),8,1)*3+MID(VLOOKUP(LEFT(B180,1),身分驗證!A2:B27,2,0)&amp;RIGHT(B180,9),9,1)*2+MID(VLOOKUP(LEFT(B180,1),身分驗證!A2:B27,2,0)&amp;RIGHT(B180,9),10,1)*1+LEFT(VLOOKUP(LEFT(B180,1),身分驗證!A2:B27,2,0)&amp;RIGHT(B180,9),1)+RIGHT(VLOOKUP(LEFT(B180,1),身分驗證!A2:B27,2,0)&amp;RIGHT(B180,9),1),10)=0,"正確","錯誤")</f>
        <v>#N/A</v>
      </c>
      <c r="I180" s="113"/>
    </row>
    <row r="181" spans="1:9" x14ac:dyDescent="0.25">
      <c r="A181" s="85" t="s">
        <v>92</v>
      </c>
      <c r="B181" s="86"/>
      <c r="C181" s="112"/>
      <c r="D181" s="93"/>
      <c r="E181" s="112"/>
      <c r="F181" s="112"/>
      <c r="G181" s="119"/>
      <c r="H181" s="117" t="e">
        <f>IF(MOD(MID(VLOOKUP(LEFT(B181,1),身分驗證!A2:B27,2,0)&amp;RIGHT(B181,9),2,1)*9+MID(VLOOKUP(LEFT(B181,1),身分驗證!A2:B27,2,0)&amp;RIGHT(B181,9),3,1)*8+MID(VLOOKUP(LEFT(B181,1),身分驗證!A2:B27,2,0)&amp;RIGHT(B181,9),4,1)*7+MID(VLOOKUP(LEFT(B181,1),身分驗證!A2:B27,2,0)&amp;RIGHT(B181,9),5,1)*6+MID(VLOOKUP(LEFT(B181,1),身分驗證!A2:B27,2,0)&amp;RIGHT(B181,9),6,1)*5+MID(VLOOKUP(LEFT(B181,1),身分驗證!A2:B27,2,0)&amp;RIGHT(B181,9),7,1)*4+MID(VLOOKUP(LEFT(B181,1),身分驗證!A2:B27,2,0)&amp;RIGHT(B181,9),8,1)*3+MID(VLOOKUP(LEFT(B181,1),身分驗證!A2:B27,2,0)&amp;RIGHT(B181,9),9,1)*2+MID(VLOOKUP(LEFT(B181,1),身分驗證!A2:B27,2,0)&amp;RIGHT(B181,9),10,1)*1+LEFT(VLOOKUP(LEFT(B181,1),身分驗證!A2:B27,2,0)&amp;RIGHT(B181,9),1)+RIGHT(VLOOKUP(LEFT(B181,1),身分驗證!A2:B27,2,0)&amp;RIGHT(B181,9),1),10)=0,"正確","錯誤")</f>
        <v>#N/A</v>
      </c>
      <c r="I181" s="113"/>
    </row>
    <row r="182" spans="1:9" x14ac:dyDescent="0.25">
      <c r="A182" s="85" t="s">
        <v>92</v>
      </c>
      <c r="B182" s="86"/>
      <c r="C182" s="112"/>
      <c r="D182" s="93"/>
      <c r="E182" s="112"/>
      <c r="F182" s="112"/>
      <c r="G182" s="119"/>
      <c r="H182" s="117" t="e">
        <f>IF(MOD(MID(VLOOKUP(LEFT(B182,1),身分驗證!A2:B27,2,0)&amp;RIGHT(B182,9),2,1)*9+MID(VLOOKUP(LEFT(B182,1),身分驗證!A2:B27,2,0)&amp;RIGHT(B182,9),3,1)*8+MID(VLOOKUP(LEFT(B182,1),身分驗證!A2:B27,2,0)&amp;RIGHT(B182,9),4,1)*7+MID(VLOOKUP(LEFT(B182,1),身分驗證!A2:B27,2,0)&amp;RIGHT(B182,9),5,1)*6+MID(VLOOKUP(LEFT(B182,1),身分驗證!A2:B27,2,0)&amp;RIGHT(B182,9),6,1)*5+MID(VLOOKUP(LEFT(B182,1),身分驗證!A2:B27,2,0)&amp;RIGHT(B182,9),7,1)*4+MID(VLOOKUP(LEFT(B182,1),身分驗證!A2:B27,2,0)&amp;RIGHT(B182,9),8,1)*3+MID(VLOOKUP(LEFT(B182,1),身分驗證!A2:B27,2,0)&amp;RIGHT(B182,9),9,1)*2+MID(VLOOKUP(LEFT(B182,1),身分驗證!A2:B27,2,0)&amp;RIGHT(B182,9),10,1)*1+LEFT(VLOOKUP(LEFT(B182,1),身分驗證!A2:B27,2,0)&amp;RIGHT(B182,9),1)+RIGHT(VLOOKUP(LEFT(B182,1),身分驗證!A2:B27,2,0)&amp;RIGHT(B182,9),1),10)=0,"正確","錯誤")</f>
        <v>#N/A</v>
      </c>
      <c r="I182" s="113"/>
    </row>
    <row r="183" spans="1:9" x14ac:dyDescent="0.25">
      <c r="A183" s="85" t="s">
        <v>92</v>
      </c>
      <c r="B183" s="86"/>
      <c r="C183" s="112"/>
      <c r="D183" s="93"/>
      <c r="E183" s="112"/>
      <c r="F183" s="112"/>
      <c r="G183" s="119"/>
      <c r="H183" s="117" t="e">
        <f>IF(MOD(MID(VLOOKUP(LEFT(B183,1),身分驗證!A2:B27,2,0)&amp;RIGHT(B183,9),2,1)*9+MID(VLOOKUP(LEFT(B183,1),身分驗證!A2:B27,2,0)&amp;RIGHT(B183,9),3,1)*8+MID(VLOOKUP(LEFT(B183,1),身分驗證!A2:B27,2,0)&amp;RIGHT(B183,9),4,1)*7+MID(VLOOKUP(LEFT(B183,1),身分驗證!A2:B27,2,0)&amp;RIGHT(B183,9),5,1)*6+MID(VLOOKUP(LEFT(B183,1),身分驗證!A2:B27,2,0)&amp;RIGHT(B183,9),6,1)*5+MID(VLOOKUP(LEFT(B183,1),身分驗證!A2:B27,2,0)&amp;RIGHT(B183,9),7,1)*4+MID(VLOOKUP(LEFT(B183,1),身分驗證!A2:B27,2,0)&amp;RIGHT(B183,9),8,1)*3+MID(VLOOKUP(LEFT(B183,1),身分驗證!A2:B27,2,0)&amp;RIGHT(B183,9),9,1)*2+MID(VLOOKUP(LEFT(B183,1),身分驗證!A2:B27,2,0)&amp;RIGHT(B183,9),10,1)*1+LEFT(VLOOKUP(LEFT(B183,1),身分驗證!A2:B27,2,0)&amp;RIGHT(B183,9),1)+RIGHT(VLOOKUP(LEFT(B183,1),身分驗證!A2:B27,2,0)&amp;RIGHT(B183,9),1),10)=0,"正確","錯誤")</f>
        <v>#N/A</v>
      </c>
      <c r="I183" s="113"/>
    </row>
    <row r="184" spans="1:9" x14ac:dyDescent="0.25">
      <c r="A184" s="85" t="s">
        <v>92</v>
      </c>
      <c r="B184" s="86"/>
      <c r="C184" s="112"/>
      <c r="D184" s="93"/>
      <c r="E184" s="112"/>
      <c r="F184" s="112"/>
      <c r="G184" s="119"/>
      <c r="H184" s="117" t="e">
        <f>IF(MOD(MID(VLOOKUP(LEFT(B184,1),身分驗證!A2:B27,2,0)&amp;RIGHT(B184,9),2,1)*9+MID(VLOOKUP(LEFT(B184,1),身分驗證!A2:B27,2,0)&amp;RIGHT(B184,9),3,1)*8+MID(VLOOKUP(LEFT(B184,1),身分驗證!A2:B27,2,0)&amp;RIGHT(B184,9),4,1)*7+MID(VLOOKUP(LEFT(B184,1),身分驗證!A2:B27,2,0)&amp;RIGHT(B184,9),5,1)*6+MID(VLOOKUP(LEFT(B184,1),身分驗證!A2:B27,2,0)&amp;RIGHT(B184,9),6,1)*5+MID(VLOOKUP(LEFT(B184,1),身分驗證!A2:B27,2,0)&amp;RIGHT(B184,9),7,1)*4+MID(VLOOKUP(LEFT(B184,1),身分驗證!A2:B27,2,0)&amp;RIGHT(B184,9),8,1)*3+MID(VLOOKUP(LEFT(B184,1),身分驗證!A2:B27,2,0)&amp;RIGHT(B184,9),9,1)*2+MID(VLOOKUP(LEFT(B184,1),身分驗證!A2:B27,2,0)&amp;RIGHT(B184,9),10,1)*1+LEFT(VLOOKUP(LEFT(B184,1),身分驗證!A2:B27,2,0)&amp;RIGHT(B184,9),1)+RIGHT(VLOOKUP(LEFT(B184,1),身分驗證!A2:B27,2,0)&amp;RIGHT(B184,9),1),10)=0,"正確","錯誤")</f>
        <v>#N/A</v>
      </c>
      <c r="I184" s="113"/>
    </row>
    <row r="185" spans="1:9" x14ac:dyDescent="0.25">
      <c r="A185" s="85" t="s">
        <v>92</v>
      </c>
      <c r="B185" s="86"/>
      <c r="C185" s="112"/>
      <c r="D185" s="93"/>
      <c r="E185" s="112"/>
      <c r="F185" s="112"/>
      <c r="G185" s="119"/>
      <c r="H185" s="117" t="e">
        <f>IF(MOD(MID(VLOOKUP(LEFT(B185,1),身分驗證!A2:B27,2,0)&amp;RIGHT(B185,9),2,1)*9+MID(VLOOKUP(LEFT(B185,1),身分驗證!A2:B27,2,0)&amp;RIGHT(B185,9),3,1)*8+MID(VLOOKUP(LEFT(B185,1),身分驗證!A2:B27,2,0)&amp;RIGHT(B185,9),4,1)*7+MID(VLOOKUP(LEFT(B185,1),身分驗證!A2:B27,2,0)&amp;RIGHT(B185,9),5,1)*6+MID(VLOOKUP(LEFT(B185,1),身分驗證!A2:B27,2,0)&amp;RIGHT(B185,9),6,1)*5+MID(VLOOKUP(LEFT(B185,1),身分驗證!A2:B27,2,0)&amp;RIGHT(B185,9),7,1)*4+MID(VLOOKUP(LEFT(B185,1),身分驗證!A2:B27,2,0)&amp;RIGHT(B185,9),8,1)*3+MID(VLOOKUP(LEFT(B185,1),身分驗證!A2:B27,2,0)&amp;RIGHT(B185,9),9,1)*2+MID(VLOOKUP(LEFT(B185,1),身分驗證!A2:B27,2,0)&amp;RIGHT(B185,9),10,1)*1+LEFT(VLOOKUP(LEFT(B185,1),身分驗證!A2:B27,2,0)&amp;RIGHT(B185,9),1)+RIGHT(VLOOKUP(LEFT(B185,1),身分驗證!A2:B27,2,0)&amp;RIGHT(B185,9),1),10)=0,"正確","錯誤")</f>
        <v>#N/A</v>
      </c>
      <c r="I185" s="113"/>
    </row>
    <row r="186" spans="1:9" x14ac:dyDescent="0.25">
      <c r="A186" s="85" t="s">
        <v>92</v>
      </c>
      <c r="B186" s="86"/>
      <c r="C186" s="112"/>
      <c r="D186" s="93"/>
      <c r="E186" s="112"/>
      <c r="F186" s="112"/>
      <c r="G186" s="119"/>
      <c r="H186" s="117" t="e">
        <f>IF(MOD(MID(VLOOKUP(LEFT(B186,1),身分驗證!A2:B27,2,0)&amp;RIGHT(B186,9),2,1)*9+MID(VLOOKUP(LEFT(B186,1),身分驗證!A2:B27,2,0)&amp;RIGHT(B186,9),3,1)*8+MID(VLOOKUP(LEFT(B186,1),身分驗證!A2:B27,2,0)&amp;RIGHT(B186,9),4,1)*7+MID(VLOOKUP(LEFT(B186,1),身分驗證!A2:B27,2,0)&amp;RIGHT(B186,9),5,1)*6+MID(VLOOKUP(LEFT(B186,1),身分驗證!A2:B27,2,0)&amp;RIGHT(B186,9),6,1)*5+MID(VLOOKUP(LEFT(B186,1),身分驗證!A2:B27,2,0)&amp;RIGHT(B186,9),7,1)*4+MID(VLOOKUP(LEFT(B186,1),身分驗證!A2:B27,2,0)&amp;RIGHT(B186,9),8,1)*3+MID(VLOOKUP(LEFT(B186,1),身分驗證!A2:B27,2,0)&amp;RIGHT(B186,9),9,1)*2+MID(VLOOKUP(LEFT(B186,1),身分驗證!A2:B27,2,0)&amp;RIGHT(B186,9),10,1)*1+LEFT(VLOOKUP(LEFT(B186,1),身分驗證!A2:B27,2,0)&amp;RIGHT(B186,9),1)+RIGHT(VLOOKUP(LEFT(B186,1),身分驗證!A2:B27,2,0)&amp;RIGHT(B186,9),1),10)=0,"正確","錯誤")</f>
        <v>#N/A</v>
      </c>
      <c r="I186" s="113"/>
    </row>
    <row r="187" spans="1:9" x14ac:dyDescent="0.25">
      <c r="A187" s="85" t="s">
        <v>92</v>
      </c>
      <c r="B187" s="86"/>
      <c r="C187" s="112"/>
      <c r="D187" s="93"/>
      <c r="E187" s="112"/>
      <c r="F187" s="112"/>
      <c r="G187" s="119"/>
      <c r="H187" s="117" t="e">
        <f>IF(MOD(MID(VLOOKUP(LEFT(B187,1),身分驗證!A2:B27,2,0)&amp;RIGHT(B187,9),2,1)*9+MID(VLOOKUP(LEFT(B187,1),身分驗證!A2:B27,2,0)&amp;RIGHT(B187,9),3,1)*8+MID(VLOOKUP(LEFT(B187,1),身分驗證!A2:B27,2,0)&amp;RIGHT(B187,9),4,1)*7+MID(VLOOKUP(LEFT(B187,1),身分驗證!A2:B27,2,0)&amp;RIGHT(B187,9),5,1)*6+MID(VLOOKUP(LEFT(B187,1),身分驗證!A2:B27,2,0)&amp;RIGHT(B187,9),6,1)*5+MID(VLOOKUP(LEFT(B187,1),身分驗證!A2:B27,2,0)&amp;RIGHT(B187,9),7,1)*4+MID(VLOOKUP(LEFT(B187,1),身分驗證!A2:B27,2,0)&amp;RIGHT(B187,9),8,1)*3+MID(VLOOKUP(LEFT(B187,1),身分驗證!A2:B27,2,0)&amp;RIGHT(B187,9),9,1)*2+MID(VLOOKUP(LEFT(B187,1),身分驗證!A2:B27,2,0)&amp;RIGHT(B187,9),10,1)*1+LEFT(VLOOKUP(LEFT(B187,1),身分驗證!A2:B27,2,0)&amp;RIGHT(B187,9),1)+RIGHT(VLOOKUP(LEFT(B187,1),身分驗證!A2:B27,2,0)&amp;RIGHT(B187,9),1),10)=0,"正確","錯誤")</f>
        <v>#N/A</v>
      </c>
      <c r="I187" s="113"/>
    </row>
    <row r="188" spans="1:9" x14ac:dyDescent="0.25">
      <c r="A188" s="85" t="s">
        <v>92</v>
      </c>
      <c r="B188" s="86"/>
      <c r="C188" s="112"/>
      <c r="D188" s="93"/>
      <c r="E188" s="112"/>
      <c r="F188" s="112"/>
      <c r="G188" s="119"/>
      <c r="H188" s="117" t="e">
        <f>IF(MOD(MID(VLOOKUP(LEFT(B188,1),身分驗證!A2:B27,2,0)&amp;RIGHT(B188,9),2,1)*9+MID(VLOOKUP(LEFT(B188,1),身分驗證!A2:B27,2,0)&amp;RIGHT(B188,9),3,1)*8+MID(VLOOKUP(LEFT(B188,1),身分驗證!A2:B27,2,0)&amp;RIGHT(B188,9),4,1)*7+MID(VLOOKUP(LEFT(B188,1),身分驗證!A2:B27,2,0)&amp;RIGHT(B188,9),5,1)*6+MID(VLOOKUP(LEFT(B188,1),身分驗證!A2:B27,2,0)&amp;RIGHT(B188,9),6,1)*5+MID(VLOOKUP(LEFT(B188,1),身分驗證!A2:B27,2,0)&amp;RIGHT(B188,9),7,1)*4+MID(VLOOKUP(LEFT(B188,1),身分驗證!A2:B27,2,0)&amp;RIGHT(B188,9),8,1)*3+MID(VLOOKUP(LEFT(B188,1),身分驗證!A2:B27,2,0)&amp;RIGHT(B188,9),9,1)*2+MID(VLOOKUP(LEFT(B188,1),身分驗證!A2:B27,2,0)&amp;RIGHT(B188,9),10,1)*1+LEFT(VLOOKUP(LEFT(B188,1),身分驗證!A2:B27,2,0)&amp;RIGHT(B188,9),1)+RIGHT(VLOOKUP(LEFT(B188,1),身分驗證!A2:B27,2,0)&amp;RIGHT(B188,9),1),10)=0,"正確","錯誤")</f>
        <v>#N/A</v>
      </c>
      <c r="I188" s="113"/>
    </row>
    <row r="189" spans="1:9" x14ac:dyDescent="0.25">
      <c r="A189" s="85" t="s">
        <v>92</v>
      </c>
      <c r="B189" s="86"/>
      <c r="C189" s="112"/>
      <c r="D189" s="93"/>
      <c r="E189" s="112"/>
      <c r="F189" s="112"/>
      <c r="G189" s="119"/>
      <c r="H189" s="117" t="e">
        <f>IF(MOD(MID(VLOOKUP(LEFT(B189,1),身分驗證!A2:B27,2,0)&amp;RIGHT(B189,9),2,1)*9+MID(VLOOKUP(LEFT(B189,1),身分驗證!A2:B27,2,0)&amp;RIGHT(B189,9),3,1)*8+MID(VLOOKUP(LEFT(B189,1),身分驗證!A2:B27,2,0)&amp;RIGHT(B189,9),4,1)*7+MID(VLOOKUP(LEFT(B189,1),身分驗證!A2:B27,2,0)&amp;RIGHT(B189,9),5,1)*6+MID(VLOOKUP(LEFT(B189,1),身分驗證!A2:B27,2,0)&amp;RIGHT(B189,9),6,1)*5+MID(VLOOKUP(LEFT(B189,1),身分驗證!A2:B27,2,0)&amp;RIGHT(B189,9),7,1)*4+MID(VLOOKUP(LEFT(B189,1),身分驗證!A2:B27,2,0)&amp;RIGHT(B189,9),8,1)*3+MID(VLOOKUP(LEFT(B189,1),身分驗證!A2:B27,2,0)&amp;RIGHT(B189,9),9,1)*2+MID(VLOOKUP(LEFT(B189,1),身分驗證!A2:B27,2,0)&amp;RIGHT(B189,9),10,1)*1+LEFT(VLOOKUP(LEFT(B189,1),身分驗證!A2:B27,2,0)&amp;RIGHT(B189,9),1)+RIGHT(VLOOKUP(LEFT(B189,1),身分驗證!A2:B27,2,0)&amp;RIGHT(B189,9),1),10)=0,"正確","錯誤")</f>
        <v>#N/A</v>
      </c>
      <c r="I189" s="113"/>
    </row>
    <row r="190" spans="1:9" x14ac:dyDescent="0.25">
      <c r="A190" s="85" t="s">
        <v>92</v>
      </c>
      <c r="B190" s="86"/>
      <c r="C190" s="112"/>
      <c r="D190" s="93"/>
      <c r="E190" s="112"/>
      <c r="F190" s="112"/>
      <c r="G190" s="119"/>
      <c r="H190" s="117" t="e">
        <f>IF(MOD(MID(VLOOKUP(LEFT(B190,1),身分驗證!A2:B27,2,0)&amp;RIGHT(B190,9),2,1)*9+MID(VLOOKUP(LEFT(B190,1),身分驗證!A2:B27,2,0)&amp;RIGHT(B190,9),3,1)*8+MID(VLOOKUP(LEFT(B190,1),身分驗證!A2:B27,2,0)&amp;RIGHT(B190,9),4,1)*7+MID(VLOOKUP(LEFT(B190,1),身分驗證!A2:B27,2,0)&amp;RIGHT(B190,9),5,1)*6+MID(VLOOKUP(LEFT(B190,1),身分驗證!A2:B27,2,0)&amp;RIGHT(B190,9),6,1)*5+MID(VLOOKUP(LEFT(B190,1),身分驗證!A2:B27,2,0)&amp;RIGHT(B190,9),7,1)*4+MID(VLOOKUP(LEFT(B190,1),身分驗證!A2:B27,2,0)&amp;RIGHT(B190,9),8,1)*3+MID(VLOOKUP(LEFT(B190,1),身分驗證!A2:B27,2,0)&amp;RIGHT(B190,9),9,1)*2+MID(VLOOKUP(LEFT(B190,1),身分驗證!A2:B27,2,0)&amp;RIGHT(B190,9),10,1)*1+LEFT(VLOOKUP(LEFT(B190,1),身分驗證!A2:B27,2,0)&amp;RIGHT(B190,9),1)+RIGHT(VLOOKUP(LEFT(B190,1),身分驗證!A2:B27,2,0)&amp;RIGHT(B190,9),1),10)=0,"正確","錯誤")</f>
        <v>#N/A</v>
      </c>
      <c r="I190" s="113"/>
    </row>
    <row r="191" spans="1:9" x14ac:dyDescent="0.25">
      <c r="A191" s="85" t="s">
        <v>92</v>
      </c>
      <c r="B191" s="86"/>
      <c r="C191" s="112"/>
      <c r="D191" s="93"/>
      <c r="E191" s="112"/>
      <c r="F191" s="112"/>
      <c r="G191" s="119"/>
      <c r="H191" s="117" t="e">
        <f>IF(MOD(MID(VLOOKUP(LEFT(B191,1),身分驗證!A2:B27,2,0)&amp;RIGHT(B191,9),2,1)*9+MID(VLOOKUP(LEFT(B191,1),身分驗證!A2:B27,2,0)&amp;RIGHT(B191,9),3,1)*8+MID(VLOOKUP(LEFT(B191,1),身分驗證!A2:B27,2,0)&amp;RIGHT(B191,9),4,1)*7+MID(VLOOKUP(LEFT(B191,1),身分驗證!A2:B27,2,0)&amp;RIGHT(B191,9),5,1)*6+MID(VLOOKUP(LEFT(B191,1),身分驗證!A2:B27,2,0)&amp;RIGHT(B191,9),6,1)*5+MID(VLOOKUP(LEFT(B191,1),身分驗證!A2:B27,2,0)&amp;RIGHT(B191,9),7,1)*4+MID(VLOOKUP(LEFT(B191,1),身分驗證!A2:B27,2,0)&amp;RIGHT(B191,9),8,1)*3+MID(VLOOKUP(LEFT(B191,1),身分驗證!A2:B27,2,0)&amp;RIGHT(B191,9),9,1)*2+MID(VLOOKUP(LEFT(B191,1),身分驗證!A2:B27,2,0)&amp;RIGHT(B191,9),10,1)*1+LEFT(VLOOKUP(LEFT(B191,1),身分驗證!A2:B27,2,0)&amp;RIGHT(B191,9),1)+RIGHT(VLOOKUP(LEFT(B191,1),身分驗證!A2:B27,2,0)&amp;RIGHT(B191,9),1),10)=0,"正確","錯誤")</f>
        <v>#N/A</v>
      </c>
      <c r="I191" s="113"/>
    </row>
    <row r="192" spans="1:9" x14ac:dyDescent="0.25">
      <c r="A192" s="85" t="s">
        <v>92</v>
      </c>
      <c r="B192" s="86"/>
      <c r="C192" s="112"/>
      <c r="D192" s="93"/>
      <c r="E192" s="112"/>
      <c r="F192" s="112"/>
      <c r="G192" s="119"/>
      <c r="H192" s="117" t="e">
        <f>IF(MOD(MID(VLOOKUP(LEFT(B192,1),身分驗證!A2:B27,2,0)&amp;RIGHT(B192,9),2,1)*9+MID(VLOOKUP(LEFT(B192,1),身分驗證!A2:B27,2,0)&amp;RIGHT(B192,9),3,1)*8+MID(VLOOKUP(LEFT(B192,1),身分驗證!A2:B27,2,0)&amp;RIGHT(B192,9),4,1)*7+MID(VLOOKUP(LEFT(B192,1),身分驗證!A2:B27,2,0)&amp;RIGHT(B192,9),5,1)*6+MID(VLOOKUP(LEFT(B192,1),身分驗證!A2:B27,2,0)&amp;RIGHT(B192,9),6,1)*5+MID(VLOOKUP(LEFT(B192,1),身分驗證!A2:B27,2,0)&amp;RIGHT(B192,9),7,1)*4+MID(VLOOKUP(LEFT(B192,1),身分驗證!A2:B27,2,0)&amp;RIGHT(B192,9),8,1)*3+MID(VLOOKUP(LEFT(B192,1),身分驗證!A2:B27,2,0)&amp;RIGHT(B192,9),9,1)*2+MID(VLOOKUP(LEFT(B192,1),身分驗證!A2:B27,2,0)&amp;RIGHT(B192,9),10,1)*1+LEFT(VLOOKUP(LEFT(B192,1),身分驗證!A2:B27,2,0)&amp;RIGHT(B192,9),1)+RIGHT(VLOOKUP(LEFT(B192,1),身分驗證!A2:B27,2,0)&amp;RIGHT(B192,9),1),10)=0,"正確","錯誤")</f>
        <v>#N/A</v>
      </c>
      <c r="I192" s="113"/>
    </row>
    <row r="193" spans="1:9" x14ac:dyDescent="0.25">
      <c r="A193" s="85" t="s">
        <v>92</v>
      </c>
      <c r="B193" s="86"/>
      <c r="C193" s="112"/>
      <c r="D193" s="93"/>
      <c r="E193" s="112"/>
      <c r="F193" s="112"/>
      <c r="G193" s="119"/>
      <c r="H193" s="117" t="e">
        <f>IF(MOD(MID(VLOOKUP(LEFT(B193,1),身分驗證!A2:B27,2,0)&amp;RIGHT(B193,9),2,1)*9+MID(VLOOKUP(LEFT(B193,1),身分驗證!A2:B27,2,0)&amp;RIGHT(B193,9),3,1)*8+MID(VLOOKUP(LEFT(B193,1),身分驗證!A2:B27,2,0)&amp;RIGHT(B193,9),4,1)*7+MID(VLOOKUP(LEFT(B193,1),身分驗證!A2:B27,2,0)&amp;RIGHT(B193,9),5,1)*6+MID(VLOOKUP(LEFT(B193,1),身分驗證!A2:B27,2,0)&amp;RIGHT(B193,9),6,1)*5+MID(VLOOKUP(LEFT(B193,1),身分驗證!A2:B27,2,0)&amp;RIGHT(B193,9),7,1)*4+MID(VLOOKUP(LEFT(B193,1),身分驗證!A2:B27,2,0)&amp;RIGHT(B193,9),8,1)*3+MID(VLOOKUP(LEFT(B193,1),身分驗證!A2:B27,2,0)&amp;RIGHT(B193,9),9,1)*2+MID(VLOOKUP(LEFT(B193,1),身分驗證!A2:B27,2,0)&amp;RIGHT(B193,9),10,1)*1+LEFT(VLOOKUP(LEFT(B193,1),身分驗證!A2:B27,2,0)&amp;RIGHT(B193,9),1)+RIGHT(VLOOKUP(LEFT(B193,1),身分驗證!A2:B27,2,0)&amp;RIGHT(B193,9),1),10)=0,"正確","錯誤")</f>
        <v>#N/A</v>
      </c>
      <c r="I193" s="113"/>
    </row>
    <row r="194" spans="1:9" x14ac:dyDescent="0.25">
      <c r="A194" s="85" t="s">
        <v>92</v>
      </c>
      <c r="B194" s="86"/>
      <c r="C194" s="112"/>
      <c r="D194" s="93"/>
      <c r="E194" s="112"/>
      <c r="F194" s="112"/>
      <c r="G194" s="119"/>
      <c r="H194" s="117" t="e">
        <f>IF(MOD(MID(VLOOKUP(LEFT(B194,1),身分驗證!A2:B27,2,0)&amp;RIGHT(B194,9),2,1)*9+MID(VLOOKUP(LEFT(B194,1),身分驗證!A2:B27,2,0)&amp;RIGHT(B194,9),3,1)*8+MID(VLOOKUP(LEFT(B194,1),身分驗證!A2:B27,2,0)&amp;RIGHT(B194,9),4,1)*7+MID(VLOOKUP(LEFT(B194,1),身分驗證!A2:B27,2,0)&amp;RIGHT(B194,9),5,1)*6+MID(VLOOKUP(LEFT(B194,1),身分驗證!A2:B27,2,0)&amp;RIGHT(B194,9),6,1)*5+MID(VLOOKUP(LEFT(B194,1),身分驗證!A2:B27,2,0)&amp;RIGHT(B194,9),7,1)*4+MID(VLOOKUP(LEFT(B194,1),身分驗證!A2:B27,2,0)&amp;RIGHT(B194,9),8,1)*3+MID(VLOOKUP(LEFT(B194,1),身分驗證!A2:B27,2,0)&amp;RIGHT(B194,9),9,1)*2+MID(VLOOKUP(LEFT(B194,1),身分驗證!A2:B27,2,0)&amp;RIGHT(B194,9),10,1)*1+LEFT(VLOOKUP(LEFT(B194,1),身分驗證!A2:B27,2,0)&amp;RIGHT(B194,9),1)+RIGHT(VLOOKUP(LEFT(B194,1),身分驗證!A2:B27,2,0)&amp;RIGHT(B194,9),1),10)=0,"正確","錯誤")</f>
        <v>#N/A</v>
      </c>
      <c r="I194" s="113"/>
    </row>
    <row r="195" spans="1:9" x14ac:dyDescent="0.25">
      <c r="A195" s="85" t="s">
        <v>92</v>
      </c>
      <c r="B195" s="86"/>
      <c r="C195" s="112"/>
      <c r="D195" s="93"/>
      <c r="E195" s="112"/>
      <c r="F195" s="112"/>
      <c r="G195" s="119"/>
      <c r="H195" s="117" t="e">
        <f>IF(MOD(MID(VLOOKUP(LEFT(B195,1),身分驗證!A2:B27,2,0)&amp;RIGHT(B195,9),2,1)*9+MID(VLOOKUP(LEFT(B195,1),身分驗證!A2:B27,2,0)&amp;RIGHT(B195,9),3,1)*8+MID(VLOOKUP(LEFT(B195,1),身分驗證!A2:B27,2,0)&amp;RIGHT(B195,9),4,1)*7+MID(VLOOKUP(LEFT(B195,1),身分驗證!A2:B27,2,0)&amp;RIGHT(B195,9),5,1)*6+MID(VLOOKUP(LEFT(B195,1),身分驗證!A2:B27,2,0)&amp;RIGHT(B195,9),6,1)*5+MID(VLOOKUP(LEFT(B195,1),身分驗證!A2:B27,2,0)&amp;RIGHT(B195,9),7,1)*4+MID(VLOOKUP(LEFT(B195,1),身分驗證!A2:B27,2,0)&amp;RIGHT(B195,9),8,1)*3+MID(VLOOKUP(LEFT(B195,1),身分驗證!A2:B27,2,0)&amp;RIGHT(B195,9),9,1)*2+MID(VLOOKUP(LEFT(B195,1),身分驗證!A2:B27,2,0)&amp;RIGHT(B195,9),10,1)*1+LEFT(VLOOKUP(LEFT(B195,1),身分驗證!A2:B27,2,0)&amp;RIGHT(B195,9),1)+RIGHT(VLOOKUP(LEFT(B195,1),身分驗證!A2:B27,2,0)&amp;RIGHT(B195,9),1),10)=0,"正確","錯誤")</f>
        <v>#N/A</v>
      </c>
      <c r="I195" s="113"/>
    </row>
    <row r="196" spans="1:9" x14ac:dyDescent="0.25">
      <c r="A196" s="85" t="s">
        <v>92</v>
      </c>
      <c r="B196" s="86"/>
      <c r="C196" s="112"/>
      <c r="D196" s="93"/>
      <c r="E196" s="112"/>
      <c r="F196" s="112"/>
      <c r="G196" s="119"/>
      <c r="H196" s="117" t="e">
        <f>IF(MOD(MID(VLOOKUP(LEFT(B196,1),身分驗證!A2:B27,2,0)&amp;RIGHT(B196,9),2,1)*9+MID(VLOOKUP(LEFT(B196,1),身分驗證!A2:B27,2,0)&amp;RIGHT(B196,9),3,1)*8+MID(VLOOKUP(LEFT(B196,1),身分驗證!A2:B27,2,0)&amp;RIGHT(B196,9),4,1)*7+MID(VLOOKUP(LEFT(B196,1),身分驗證!A2:B27,2,0)&amp;RIGHT(B196,9),5,1)*6+MID(VLOOKUP(LEFT(B196,1),身分驗證!A2:B27,2,0)&amp;RIGHT(B196,9),6,1)*5+MID(VLOOKUP(LEFT(B196,1),身分驗證!A2:B27,2,0)&amp;RIGHT(B196,9),7,1)*4+MID(VLOOKUP(LEFT(B196,1),身分驗證!A2:B27,2,0)&amp;RIGHT(B196,9),8,1)*3+MID(VLOOKUP(LEFT(B196,1),身分驗證!A2:B27,2,0)&amp;RIGHT(B196,9),9,1)*2+MID(VLOOKUP(LEFT(B196,1),身分驗證!A2:B27,2,0)&amp;RIGHT(B196,9),10,1)*1+LEFT(VLOOKUP(LEFT(B196,1),身分驗證!A2:B27,2,0)&amp;RIGHT(B196,9),1)+RIGHT(VLOOKUP(LEFT(B196,1),身分驗證!A2:B27,2,0)&amp;RIGHT(B196,9),1),10)=0,"正確","錯誤")</f>
        <v>#N/A</v>
      </c>
      <c r="I196" s="113"/>
    </row>
    <row r="197" spans="1:9" x14ac:dyDescent="0.25">
      <c r="A197" s="85" t="s">
        <v>92</v>
      </c>
      <c r="B197" s="86"/>
      <c r="C197" s="112"/>
      <c r="D197" s="93"/>
      <c r="E197" s="112"/>
      <c r="F197" s="112"/>
      <c r="G197" s="119"/>
      <c r="H197" s="117" t="e">
        <f>IF(MOD(MID(VLOOKUP(LEFT(B197,1),身分驗證!A2:B27,2,0)&amp;RIGHT(B197,9),2,1)*9+MID(VLOOKUP(LEFT(B197,1),身分驗證!A2:B27,2,0)&amp;RIGHT(B197,9),3,1)*8+MID(VLOOKUP(LEFT(B197,1),身分驗證!A2:B27,2,0)&amp;RIGHT(B197,9),4,1)*7+MID(VLOOKUP(LEFT(B197,1),身分驗證!A2:B27,2,0)&amp;RIGHT(B197,9),5,1)*6+MID(VLOOKUP(LEFT(B197,1),身分驗證!A2:B27,2,0)&amp;RIGHT(B197,9),6,1)*5+MID(VLOOKUP(LEFT(B197,1),身分驗證!A2:B27,2,0)&amp;RIGHT(B197,9),7,1)*4+MID(VLOOKUP(LEFT(B197,1),身分驗證!A2:B27,2,0)&amp;RIGHT(B197,9),8,1)*3+MID(VLOOKUP(LEFT(B197,1),身分驗證!A2:B27,2,0)&amp;RIGHT(B197,9),9,1)*2+MID(VLOOKUP(LEFT(B197,1),身分驗證!A2:B27,2,0)&amp;RIGHT(B197,9),10,1)*1+LEFT(VLOOKUP(LEFT(B197,1),身分驗證!A2:B27,2,0)&amp;RIGHT(B197,9),1)+RIGHT(VLOOKUP(LEFT(B197,1),身分驗證!A2:B27,2,0)&amp;RIGHT(B197,9),1),10)=0,"正確","錯誤")</f>
        <v>#N/A</v>
      </c>
      <c r="I197" s="113"/>
    </row>
    <row r="198" spans="1:9" x14ac:dyDescent="0.25">
      <c r="A198" s="85" t="s">
        <v>92</v>
      </c>
      <c r="B198" s="86"/>
      <c r="C198" s="112"/>
      <c r="D198" s="93"/>
      <c r="E198" s="112"/>
      <c r="F198" s="112"/>
      <c r="G198" s="119"/>
      <c r="H198" s="117" t="e">
        <f>IF(MOD(MID(VLOOKUP(LEFT(B198,1),身分驗證!A2:B27,2,0)&amp;RIGHT(B198,9),2,1)*9+MID(VLOOKUP(LEFT(B198,1),身分驗證!A2:B27,2,0)&amp;RIGHT(B198,9),3,1)*8+MID(VLOOKUP(LEFT(B198,1),身分驗證!A2:B27,2,0)&amp;RIGHT(B198,9),4,1)*7+MID(VLOOKUP(LEFT(B198,1),身分驗證!A2:B27,2,0)&amp;RIGHT(B198,9),5,1)*6+MID(VLOOKUP(LEFT(B198,1),身分驗證!A2:B27,2,0)&amp;RIGHT(B198,9),6,1)*5+MID(VLOOKUP(LEFT(B198,1),身分驗證!A2:B27,2,0)&amp;RIGHT(B198,9),7,1)*4+MID(VLOOKUP(LEFT(B198,1),身分驗證!A2:B27,2,0)&amp;RIGHT(B198,9),8,1)*3+MID(VLOOKUP(LEFT(B198,1),身分驗證!A2:B27,2,0)&amp;RIGHT(B198,9),9,1)*2+MID(VLOOKUP(LEFT(B198,1),身分驗證!A2:B27,2,0)&amp;RIGHT(B198,9),10,1)*1+LEFT(VLOOKUP(LEFT(B198,1),身分驗證!A2:B27,2,0)&amp;RIGHT(B198,9),1)+RIGHT(VLOOKUP(LEFT(B198,1),身分驗證!A2:B27,2,0)&amp;RIGHT(B198,9),1),10)=0,"正確","錯誤")</f>
        <v>#N/A</v>
      </c>
      <c r="I198" s="113"/>
    </row>
    <row r="199" spans="1:9" x14ac:dyDescent="0.25">
      <c r="A199" s="85" t="s">
        <v>92</v>
      </c>
      <c r="B199" s="86"/>
      <c r="C199" s="112"/>
      <c r="D199" s="93"/>
      <c r="E199" s="112"/>
      <c r="F199" s="112"/>
      <c r="G199" s="119"/>
      <c r="H199" s="117" t="e">
        <f>IF(MOD(MID(VLOOKUP(LEFT(B199,1),身分驗證!A2:B27,2,0)&amp;RIGHT(B199,9),2,1)*9+MID(VLOOKUP(LEFT(B199,1),身分驗證!A2:B27,2,0)&amp;RIGHT(B199,9),3,1)*8+MID(VLOOKUP(LEFT(B199,1),身分驗證!A2:B27,2,0)&amp;RIGHT(B199,9),4,1)*7+MID(VLOOKUP(LEFT(B199,1),身分驗證!A2:B27,2,0)&amp;RIGHT(B199,9),5,1)*6+MID(VLOOKUP(LEFT(B199,1),身分驗證!A2:B27,2,0)&amp;RIGHT(B199,9),6,1)*5+MID(VLOOKUP(LEFT(B199,1),身分驗證!A2:B27,2,0)&amp;RIGHT(B199,9),7,1)*4+MID(VLOOKUP(LEFT(B199,1),身分驗證!A2:B27,2,0)&amp;RIGHT(B199,9),8,1)*3+MID(VLOOKUP(LEFT(B199,1),身分驗證!A2:B27,2,0)&amp;RIGHT(B199,9),9,1)*2+MID(VLOOKUP(LEFT(B199,1),身分驗證!A2:B27,2,0)&amp;RIGHT(B199,9),10,1)*1+LEFT(VLOOKUP(LEFT(B199,1),身分驗證!A2:B27,2,0)&amp;RIGHT(B199,9),1)+RIGHT(VLOOKUP(LEFT(B199,1),身分驗證!A2:B27,2,0)&amp;RIGHT(B199,9),1),10)=0,"正確","錯誤")</f>
        <v>#N/A</v>
      </c>
      <c r="I199" s="113"/>
    </row>
    <row r="200" spans="1:9" x14ac:dyDescent="0.25">
      <c r="A200" s="85" t="s">
        <v>92</v>
      </c>
      <c r="B200" s="86"/>
      <c r="C200" s="112"/>
      <c r="D200" s="93"/>
      <c r="E200" s="112"/>
      <c r="F200" s="112"/>
      <c r="G200" s="119"/>
      <c r="H200" s="117" t="e">
        <f>IF(MOD(MID(VLOOKUP(LEFT(B200,1),身分驗證!A2:B27,2,0)&amp;RIGHT(B200,9),2,1)*9+MID(VLOOKUP(LEFT(B200,1),身分驗證!A2:B27,2,0)&amp;RIGHT(B200,9),3,1)*8+MID(VLOOKUP(LEFT(B200,1),身分驗證!A2:B27,2,0)&amp;RIGHT(B200,9),4,1)*7+MID(VLOOKUP(LEFT(B200,1),身分驗證!A2:B27,2,0)&amp;RIGHT(B200,9),5,1)*6+MID(VLOOKUP(LEFT(B200,1),身分驗證!A2:B27,2,0)&amp;RIGHT(B200,9),6,1)*5+MID(VLOOKUP(LEFT(B200,1),身分驗證!A2:B27,2,0)&amp;RIGHT(B200,9),7,1)*4+MID(VLOOKUP(LEFT(B200,1),身分驗證!A2:B27,2,0)&amp;RIGHT(B200,9),8,1)*3+MID(VLOOKUP(LEFT(B200,1),身分驗證!A2:B27,2,0)&amp;RIGHT(B200,9),9,1)*2+MID(VLOOKUP(LEFT(B200,1),身分驗證!A2:B27,2,0)&amp;RIGHT(B200,9),10,1)*1+LEFT(VLOOKUP(LEFT(B200,1),身分驗證!A2:B27,2,0)&amp;RIGHT(B200,9),1)+RIGHT(VLOOKUP(LEFT(B200,1),身分驗證!A2:B27,2,0)&amp;RIGHT(B200,9),1),10)=0,"正確","錯誤")</f>
        <v>#N/A</v>
      </c>
      <c r="I200" s="113"/>
    </row>
    <row r="201" spans="1:9" x14ac:dyDescent="0.25">
      <c r="A201" s="85" t="s">
        <v>92</v>
      </c>
      <c r="B201" s="86"/>
      <c r="C201" s="112"/>
      <c r="D201" s="93"/>
      <c r="E201" s="112"/>
      <c r="F201" s="112"/>
      <c r="G201" s="119"/>
      <c r="H201" s="117" t="e">
        <f>IF(MOD(MID(VLOOKUP(LEFT(B201,1),身分驗證!A2:B27,2,0)&amp;RIGHT(B201,9),2,1)*9+MID(VLOOKUP(LEFT(B201,1),身分驗證!A2:B27,2,0)&amp;RIGHT(B201,9),3,1)*8+MID(VLOOKUP(LEFT(B201,1),身分驗證!A2:B27,2,0)&amp;RIGHT(B201,9),4,1)*7+MID(VLOOKUP(LEFT(B201,1),身分驗證!A2:B27,2,0)&amp;RIGHT(B201,9),5,1)*6+MID(VLOOKUP(LEFT(B201,1),身分驗證!A2:B27,2,0)&amp;RIGHT(B201,9),6,1)*5+MID(VLOOKUP(LEFT(B201,1),身分驗證!A2:B27,2,0)&amp;RIGHT(B201,9),7,1)*4+MID(VLOOKUP(LEFT(B201,1),身分驗證!A2:B27,2,0)&amp;RIGHT(B201,9),8,1)*3+MID(VLOOKUP(LEFT(B201,1),身分驗證!A2:B27,2,0)&amp;RIGHT(B201,9),9,1)*2+MID(VLOOKUP(LEFT(B201,1),身分驗證!A2:B27,2,0)&amp;RIGHT(B201,9),10,1)*1+LEFT(VLOOKUP(LEFT(B201,1),身分驗證!A2:B27,2,0)&amp;RIGHT(B201,9),1)+RIGHT(VLOOKUP(LEFT(B201,1),身分驗證!A2:B27,2,0)&amp;RIGHT(B201,9),1),10)=0,"正確","錯誤")</f>
        <v>#N/A</v>
      </c>
      <c r="I201" s="113"/>
    </row>
    <row r="202" spans="1:9" x14ac:dyDescent="0.25">
      <c r="A202" s="85" t="s">
        <v>92</v>
      </c>
      <c r="B202" s="86"/>
      <c r="C202" s="112"/>
      <c r="D202" s="93"/>
      <c r="E202" s="112"/>
      <c r="F202" s="112"/>
      <c r="G202" s="119"/>
      <c r="H202" s="117" t="e">
        <f>IF(MOD(MID(VLOOKUP(LEFT(B202,1),身分驗證!A2:B27,2,0)&amp;RIGHT(B202,9),2,1)*9+MID(VLOOKUP(LEFT(B202,1),身分驗證!A2:B27,2,0)&amp;RIGHT(B202,9),3,1)*8+MID(VLOOKUP(LEFT(B202,1),身分驗證!A2:B27,2,0)&amp;RIGHT(B202,9),4,1)*7+MID(VLOOKUP(LEFT(B202,1),身分驗證!A2:B27,2,0)&amp;RIGHT(B202,9),5,1)*6+MID(VLOOKUP(LEFT(B202,1),身分驗證!A2:B27,2,0)&amp;RIGHT(B202,9),6,1)*5+MID(VLOOKUP(LEFT(B202,1),身分驗證!A2:B27,2,0)&amp;RIGHT(B202,9),7,1)*4+MID(VLOOKUP(LEFT(B202,1),身分驗證!A2:B27,2,0)&amp;RIGHT(B202,9),8,1)*3+MID(VLOOKUP(LEFT(B202,1),身分驗證!A2:B27,2,0)&amp;RIGHT(B202,9),9,1)*2+MID(VLOOKUP(LEFT(B202,1),身分驗證!A2:B27,2,0)&amp;RIGHT(B202,9),10,1)*1+LEFT(VLOOKUP(LEFT(B202,1),身分驗證!A2:B27,2,0)&amp;RIGHT(B202,9),1)+RIGHT(VLOOKUP(LEFT(B202,1),身分驗證!A2:B27,2,0)&amp;RIGHT(B202,9),1),10)=0,"正確","錯誤")</f>
        <v>#N/A</v>
      </c>
      <c r="I202" s="113"/>
    </row>
    <row r="203" spans="1:9" x14ac:dyDescent="0.25">
      <c r="I203" s="113"/>
    </row>
  </sheetData>
  <sheetProtection algorithmName="SHA-512" hashValue="POa/q2nDOs5NDu69pkSSm/t8cEG2IZWZiq1RGgKEegZeHXpn2vtmjYCnmMYPP0HSXGIizvoxNmmU70DD6kcSHg==" saltValue="FoLqp4ezkG30GuH361Uf3g==" spinCount="100000" sheet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D7ABF437-7925-49B2-84A4-81C1FD6604A6}">
      <formula1>10</formula1>
    </dataValidation>
    <dataValidation type="list" allowBlank="1" showInputMessage="1" showErrorMessage="1" sqref="A2:A202" xr:uid="{D2140729-B090-4714-9F24-B4684715B8B5}">
      <formula1>"授課者,學員"</formula1>
    </dataValidation>
    <dataValidation type="list" allowBlank="1" showInputMessage="1" showErrorMessage="1" sqref="D2:D202" xr:uid="{2B65254B-011F-4B08-9D77-626DEA024892}">
      <formula1>"符合,不符合"</formula1>
    </dataValidation>
    <dataValidation type="list" allowBlank="1" showInputMessage="1" showErrorMessage="1" sqref="G2:G202" xr:uid="{EAE217B1-B5DC-444F-B794-AC1C7D108F69}">
      <formula1>"V"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具名範圍</vt:lpstr>
      </vt:variant>
      <vt:variant>
        <vt:i4>2</vt:i4>
      </vt:variant>
    </vt:vector>
  </HeadingPairs>
  <TitlesOfParts>
    <vt:vector size="23" baseType="lpstr">
      <vt:lpstr>1課程申請表</vt:lpstr>
      <vt:lpstr>2講員經歷</vt:lpstr>
      <vt:lpstr>3課程資料</vt:lpstr>
      <vt:lpstr>Data</vt:lpstr>
      <vt:lpstr>身分驗證</vt:lpstr>
      <vt:lpstr>4課程完訓人員(課程開始時間)1</vt:lpstr>
      <vt:lpstr>5簽到單(範本)</vt:lpstr>
      <vt:lpstr>4課程完訓人員(課程開始時間)2</vt:lpstr>
      <vt:lpstr>4課程完訓人員(課程開始時間)3</vt:lpstr>
      <vt:lpstr>4課程完訓人員(課程開始時間)4</vt:lpstr>
      <vt:lpstr>4課程完訓人員(課程開始時間)5</vt:lpstr>
      <vt:lpstr>4課程完訓人員(課程開始時間)6</vt:lpstr>
      <vt:lpstr>4課程完訓人員(課程開始時間)7</vt:lpstr>
      <vt:lpstr>4課程完訓人員(課程開始時間)8</vt:lpstr>
      <vt:lpstr>4課程完訓人員(課程開始時間)9</vt:lpstr>
      <vt:lpstr>4課程完訓人員(課程開始時間)10</vt:lpstr>
      <vt:lpstr>4課程完訓人員(課程開始時間)11</vt:lpstr>
      <vt:lpstr>4課程完訓人員(課程開始時間)12</vt:lpstr>
      <vt:lpstr>4課程完訓人員(課程開始時間)13</vt:lpstr>
      <vt:lpstr>4課程完訓人員(課程開始時間)14</vt:lpstr>
      <vt:lpstr>4課程完訓人員(課程開始時間)15</vt:lpstr>
      <vt:lpstr>'5簽到單(範本)'!Print_Area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翊銘 黃</cp:lastModifiedBy>
  <cp:lastPrinted>2023-08-07T02:07:30Z</cp:lastPrinted>
  <dcterms:created xsi:type="dcterms:W3CDTF">2017-08-31T08:53:33Z</dcterms:created>
  <dcterms:modified xsi:type="dcterms:W3CDTF">2024-06-28T09:39:50Z</dcterms:modified>
</cp:coreProperties>
</file>