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us2pc\協會\委員會\學術委員會\6_長期照顧服務人員繼續教育積分審定\★☆113年專用★☆\最新-課程認定及積分採認實施計畫書\"/>
    </mc:Choice>
  </mc:AlternateContent>
  <xr:revisionPtr revIDLastSave="0" documentId="13_ncr:1_{8724677D-D8A6-4B34-ADC1-9923EB2D1107}" xr6:coauthVersionLast="47" xr6:coauthVersionMax="47" xr10:uidLastSave="{00000000-0000-0000-0000-000000000000}"/>
  <bookViews>
    <workbookView xWindow="-120" yWindow="-120" windowWidth="29040" windowHeight="15840" tabRatio="870" activeTab="2" xr2:uid="{00000000-000D-0000-FFFF-FFFF00000000}"/>
  </bookViews>
  <sheets>
    <sheet name="1課程申請表" sheetId="7" r:id="rId1"/>
    <sheet name="2講員經歷" sheetId="5" r:id="rId2"/>
    <sheet name="3課程資料" sheetId="2" r:id="rId3"/>
    <sheet name="Data" sheetId="8" state="hidden" r:id="rId4"/>
    <sheet name="身分驗證" sheetId="17" state="hidden" r:id="rId5"/>
    <sheet name="4課程完訓人員(課程開始時間)1" sheetId="9" r:id="rId6"/>
    <sheet name="5簽到單(範本)" sheetId="10" r:id="rId7"/>
    <sheet name="4課程完訓人員(課程開始時間)2" sheetId="27" r:id="rId8"/>
    <sheet name="4課程完訓人員(課程開始時間)3" sheetId="28" r:id="rId9"/>
    <sheet name="4課程完訓人員(課程開始時間)4" sheetId="29" r:id="rId10"/>
    <sheet name="4課程完訓人員(課程開始時間)5" sheetId="31" r:id="rId11"/>
    <sheet name="4課程完訓人員(課程開始時間)6" sheetId="30" r:id="rId12"/>
    <sheet name="4課程完訓人員(課程開始時間)7" sheetId="32" r:id="rId13"/>
    <sheet name="4課程完訓人員(課程開始時間)8" sheetId="35" r:id="rId14"/>
    <sheet name="4課程完訓人員(課程開始時間)9" sheetId="34" r:id="rId15"/>
    <sheet name="4課程完訓人員(課程開始時間)10" sheetId="33" r:id="rId16"/>
    <sheet name="4課程完訓人員(課程開始時間)11" sheetId="40" r:id="rId17"/>
    <sheet name="4課程完訓人員(課程開始時間)12" sheetId="39" r:id="rId18"/>
    <sheet name="4課程完訓人員(課程開始時間)13" sheetId="38" r:id="rId19"/>
    <sheet name="4課程完訓人員(課程開始時間)14" sheetId="37" r:id="rId20"/>
    <sheet name="4課程完訓人員(課程開始時間)15" sheetId="36" r:id="rId21"/>
  </sheets>
  <externalReferences>
    <externalReference r:id="rId22"/>
  </externalReferences>
  <definedNames>
    <definedName name="_xlnm.Print_Area" localSheetId="6">'5簽到單(範本)'!$A$1:$I$24</definedName>
    <definedName name="_xlnm.Print_Titles" localSheetId="6">'5簽到單(範本)'!$1:$10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2" l="1"/>
  <c r="R4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E29" i="2"/>
  <c r="F29" i="2" s="1"/>
  <c r="G29" i="2" s="1"/>
  <c r="L29" i="2" s="1"/>
  <c r="D29" i="2"/>
  <c r="E28" i="2"/>
  <c r="F28" i="2" s="1"/>
  <c r="G28" i="2" s="1"/>
  <c r="L28" i="2" s="1"/>
  <c r="D28" i="2"/>
  <c r="G27" i="2"/>
  <c r="L27" i="2" s="1"/>
  <c r="F27" i="2"/>
  <c r="E27" i="2"/>
  <c r="D27" i="2"/>
  <c r="E26" i="2"/>
  <c r="D26" i="2"/>
  <c r="F26" i="2" s="1"/>
  <c r="G26" i="2" s="1"/>
  <c r="L26" i="2" s="1"/>
  <c r="E25" i="2"/>
  <c r="F25" i="2" s="1"/>
  <c r="G25" i="2" s="1"/>
  <c r="L25" i="2" s="1"/>
  <c r="D25" i="2"/>
  <c r="F24" i="2"/>
  <c r="G24" i="2" s="1"/>
  <c r="L24" i="2" s="1"/>
  <c r="E24" i="2"/>
  <c r="D24" i="2"/>
  <c r="G23" i="2"/>
  <c r="L23" i="2" s="1"/>
  <c r="F23" i="2"/>
  <c r="E23" i="2"/>
  <c r="D23" i="2"/>
  <c r="E22" i="2"/>
  <c r="D22" i="2"/>
  <c r="F22" i="2" s="1"/>
  <c r="G22" i="2" s="1"/>
  <c r="L22" i="2" s="1"/>
  <c r="E21" i="2"/>
  <c r="F21" i="2" s="1"/>
  <c r="G21" i="2" s="1"/>
  <c r="L21" i="2" s="1"/>
  <c r="D21" i="2"/>
  <c r="F20" i="2"/>
  <c r="G20" i="2" s="1"/>
  <c r="L20" i="2" s="1"/>
  <c r="E20" i="2"/>
  <c r="D20" i="2"/>
  <c r="G19" i="2"/>
  <c r="L19" i="2" s="1"/>
  <c r="F19" i="2"/>
  <c r="E19" i="2"/>
  <c r="D19" i="2"/>
  <c r="E18" i="2"/>
  <c r="F18" i="2" s="1"/>
  <c r="G18" i="2" s="1"/>
  <c r="L18" i="2" s="1"/>
  <c r="D18" i="2"/>
  <c r="E17" i="2"/>
  <c r="F17" i="2" s="1"/>
  <c r="G17" i="2" s="1"/>
  <c r="L17" i="2" s="1"/>
  <c r="D17" i="2"/>
  <c r="F16" i="2"/>
  <c r="G16" i="2" s="1"/>
  <c r="L16" i="2" s="1"/>
  <c r="E16" i="2"/>
  <c r="D16" i="2"/>
  <c r="G15" i="2"/>
  <c r="L15" i="2" s="1"/>
  <c r="F15" i="2"/>
  <c r="E15" i="2"/>
  <c r="D15" i="2"/>
  <c r="E14" i="2"/>
  <c r="F14" i="2" s="1"/>
  <c r="G14" i="2" s="1"/>
  <c r="L14" i="2" s="1"/>
  <c r="D14" i="2"/>
  <c r="E13" i="2"/>
  <c r="F13" i="2" s="1"/>
  <c r="G13" i="2" s="1"/>
  <c r="L13" i="2" s="1"/>
  <c r="D13" i="2"/>
  <c r="F12" i="2"/>
  <c r="G12" i="2" s="1"/>
  <c r="L12" i="2" s="1"/>
  <c r="E12" i="2"/>
  <c r="D12" i="2"/>
  <c r="G11" i="2"/>
  <c r="L11" i="2" s="1"/>
  <c r="F11" i="2"/>
  <c r="E11" i="2"/>
  <c r="D11" i="2"/>
  <c r="E10" i="2"/>
  <c r="F10" i="2" s="1"/>
  <c r="G10" i="2" s="1"/>
  <c r="L10" i="2" s="1"/>
  <c r="D10" i="2"/>
  <c r="E9" i="2"/>
  <c r="F9" i="2" s="1"/>
  <c r="G9" i="2" s="1"/>
  <c r="L9" i="2" s="1"/>
  <c r="D9" i="2"/>
  <c r="F8" i="2"/>
  <c r="G8" i="2" s="1"/>
  <c r="L8" i="2" s="1"/>
  <c r="E8" i="2"/>
  <c r="D8" i="2"/>
  <c r="G7" i="2"/>
  <c r="L7" i="2" s="1"/>
  <c r="F7" i="2"/>
  <c r="E7" i="2"/>
  <c r="D7" i="2"/>
  <c r="E6" i="2"/>
  <c r="F6" i="2" s="1"/>
  <c r="G6" i="2" s="1"/>
  <c r="L6" i="2" s="1"/>
  <c r="D6" i="2"/>
  <c r="E5" i="2"/>
  <c r="F5" i="2" s="1"/>
  <c r="G5" i="2" s="1"/>
  <c r="L5" i="2" s="1"/>
  <c r="R5" i="2" s="1"/>
  <c r="D5" i="2"/>
  <c r="F4" i="2"/>
  <c r="G4" i="2" s="1"/>
  <c r="L4" i="2" s="1"/>
  <c r="E4" i="2"/>
  <c r="D4" i="2"/>
  <c r="E3" i="2"/>
  <c r="D3" i="2"/>
  <c r="H202" i="40"/>
  <c r="H201" i="40"/>
  <c r="H200" i="40"/>
  <c r="H199" i="40"/>
  <c r="H198" i="40"/>
  <c r="H197" i="40"/>
  <c r="H196" i="40"/>
  <c r="H195" i="40"/>
  <c r="H194" i="40"/>
  <c r="H193" i="40"/>
  <c r="H192" i="40"/>
  <c r="H191" i="40"/>
  <c r="H190" i="40"/>
  <c r="H189" i="40"/>
  <c r="H188" i="40"/>
  <c r="H187" i="40"/>
  <c r="H186" i="40"/>
  <c r="H185" i="40"/>
  <c r="H184" i="40"/>
  <c r="H183" i="40"/>
  <c r="H182" i="40"/>
  <c r="H181" i="40"/>
  <c r="H180" i="40"/>
  <c r="H179" i="40"/>
  <c r="H178" i="40"/>
  <c r="H177" i="40"/>
  <c r="H176" i="40"/>
  <c r="H175" i="40"/>
  <c r="H174" i="40"/>
  <c r="H173" i="40"/>
  <c r="H172" i="40"/>
  <c r="H171" i="40"/>
  <c r="H170" i="40"/>
  <c r="H169" i="40"/>
  <c r="H168" i="40"/>
  <c r="H167" i="40"/>
  <c r="H166" i="40"/>
  <c r="H165" i="40"/>
  <c r="H164" i="40"/>
  <c r="H163" i="40"/>
  <c r="H162" i="40"/>
  <c r="H161" i="40"/>
  <c r="H160" i="40"/>
  <c r="H159" i="40"/>
  <c r="H158" i="40"/>
  <c r="H157" i="40"/>
  <c r="H156" i="40"/>
  <c r="H155" i="40"/>
  <c r="H154" i="40"/>
  <c r="H153" i="40"/>
  <c r="H152" i="40"/>
  <c r="H151" i="40"/>
  <c r="H150" i="40"/>
  <c r="H149" i="40"/>
  <c r="H148" i="40"/>
  <c r="H147" i="40"/>
  <c r="H146" i="40"/>
  <c r="H145" i="40"/>
  <c r="H144" i="40"/>
  <c r="H143" i="40"/>
  <c r="H142" i="40"/>
  <c r="H141" i="40"/>
  <c r="H140" i="40"/>
  <c r="H139" i="40"/>
  <c r="H138" i="40"/>
  <c r="H137" i="40"/>
  <c r="H136" i="40"/>
  <c r="H135" i="40"/>
  <c r="H134" i="40"/>
  <c r="H133" i="40"/>
  <c r="H132" i="40"/>
  <c r="H131" i="40"/>
  <c r="H130" i="40"/>
  <c r="H129" i="40"/>
  <c r="H128" i="40"/>
  <c r="H127" i="40"/>
  <c r="H126" i="40"/>
  <c r="H125" i="40"/>
  <c r="H124" i="40"/>
  <c r="H123" i="40"/>
  <c r="H122" i="40"/>
  <c r="H121" i="40"/>
  <c r="H120" i="40"/>
  <c r="H119" i="40"/>
  <c r="H118" i="40"/>
  <c r="H117" i="40"/>
  <c r="H116" i="40"/>
  <c r="H115" i="40"/>
  <c r="H114" i="40"/>
  <c r="H113" i="40"/>
  <c r="H112" i="40"/>
  <c r="H111" i="40"/>
  <c r="H110" i="40"/>
  <c r="H109" i="40"/>
  <c r="H108" i="40"/>
  <c r="H107" i="40"/>
  <c r="H106" i="40"/>
  <c r="H105" i="40"/>
  <c r="H104" i="40"/>
  <c r="H103" i="40"/>
  <c r="H102" i="40"/>
  <c r="H101" i="40"/>
  <c r="H100" i="40"/>
  <c r="H99" i="40"/>
  <c r="H98" i="40"/>
  <c r="H97" i="40"/>
  <c r="H96" i="40"/>
  <c r="H95" i="40"/>
  <c r="H94" i="40"/>
  <c r="H93" i="40"/>
  <c r="H92" i="40"/>
  <c r="H91" i="40"/>
  <c r="H90" i="40"/>
  <c r="H89" i="40"/>
  <c r="H88" i="40"/>
  <c r="H87" i="40"/>
  <c r="H86" i="40"/>
  <c r="H85" i="40"/>
  <c r="H84" i="40"/>
  <c r="H83" i="40"/>
  <c r="H82" i="40"/>
  <c r="H81" i="40"/>
  <c r="H80" i="40"/>
  <c r="H79" i="40"/>
  <c r="H78" i="40"/>
  <c r="H77" i="40"/>
  <c r="H76" i="40"/>
  <c r="H75" i="40"/>
  <c r="H74" i="40"/>
  <c r="H73" i="40"/>
  <c r="H72" i="40"/>
  <c r="H71" i="40"/>
  <c r="H70" i="40"/>
  <c r="H69" i="40"/>
  <c r="H68" i="40"/>
  <c r="H67" i="40"/>
  <c r="H66" i="40"/>
  <c r="H65" i="40"/>
  <c r="H64" i="40"/>
  <c r="H63" i="40"/>
  <c r="H62" i="40"/>
  <c r="H61" i="40"/>
  <c r="H60" i="40"/>
  <c r="H59" i="40"/>
  <c r="H58" i="40"/>
  <c r="H57" i="40"/>
  <c r="H56" i="40"/>
  <c r="H55" i="40"/>
  <c r="H54" i="40"/>
  <c r="H53" i="40"/>
  <c r="H52" i="40"/>
  <c r="H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7" i="40"/>
  <c r="H6" i="40"/>
  <c r="H5" i="40"/>
  <c r="H4" i="40"/>
  <c r="H3" i="40"/>
  <c r="H2" i="40"/>
  <c r="H202" i="39"/>
  <c r="H201" i="39"/>
  <c r="H200" i="39"/>
  <c r="H199" i="39"/>
  <c r="H198" i="39"/>
  <c r="H197" i="39"/>
  <c r="H196" i="39"/>
  <c r="H195" i="39"/>
  <c r="H194" i="39"/>
  <c r="H193" i="39"/>
  <c r="H192" i="39"/>
  <c r="H191" i="39"/>
  <c r="H190" i="39"/>
  <c r="H189" i="39"/>
  <c r="H188" i="39"/>
  <c r="H187" i="39"/>
  <c r="H186" i="39"/>
  <c r="H185" i="39"/>
  <c r="H184" i="39"/>
  <c r="H183" i="39"/>
  <c r="H182" i="39"/>
  <c r="H181" i="39"/>
  <c r="H180" i="39"/>
  <c r="H179" i="39"/>
  <c r="H178" i="39"/>
  <c r="H177" i="39"/>
  <c r="H176" i="39"/>
  <c r="H175" i="39"/>
  <c r="H174" i="39"/>
  <c r="H173" i="39"/>
  <c r="H172" i="39"/>
  <c r="H171" i="39"/>
  <c r="H170" i="39"/>
  <c r="H169" i="39"/>
  <c r="H168" i="39"/>
  <c r="H167" i="39"/>
  <c r="H166" i="39"/>
  <c r="H165" i="39"/>
  <c r="H164" i="39"/>
  <c r="H163" i="39"/>
  <c r="H162" i="39"/>
  <c r="H161" i="39"/>
  <c r="H160" i="39"/>
  <c r="H159" i="39"/>
  <c r="H158" i="39"/>
  <c r="H157" i="39"/>
  <c r="H156" i="39"/>
  <c r="H155" i="39"/>
  <c r="H154" i="39"/>
  <c r="H153" i="39"/>
  <c r="H152" i="39"/>
  <c r="H151" i="39"/>
  <c r="H150" i="39"/>
  <c r="H149" i="39"/>
  <c r="H148" i="39"/>
  <c r="H147" i="39"/>
  <c r="H146" i="39"/>
  <c r="H145" i="39"/>
  <c r="H144" i="39"/>
  <c r="H143" i="39"/>
  <c r="H142" i="39"/>
  <c r="H141" i="39"/>
  <c r="H140" i="39"/>
  <c r="H139" i="39"/>
  <c r="H138" i="39"/>
  <c r="H137" i="39"/>
  <c r="H136" i="39"/>
  <c r="H135" i="39"/>
  <c r="H134" i="39"/>
  <c r="H133" i="39"/>
  <c r="H132" i="39"/>
  <c r="H131" i="39"/>
  <c r="H130" i="39"/>
  <c r="H129" i="39"/>
  <c r="H128" i="39"/>
  <c r="H127" i="39"/>
  <c r="H126" i="39"/>
  <c r="H125" i="39"/>
  <c r="H124" i="39"/>
  <c r="H123" i="39"/>
  <c r="H122" i="39"/>
  <c r="H121" i="39"/>
  <c r="H120" i="39"/>
  <c r="H119" i="39"/>
  <c r="H118" i="39"/>
  <c r="H117" i="39"/>
  <c r="H116" i="39"/>
  <c r="H115" i="39"/>
  <c r="H114" i="39"/>
  <c r="H113" i="39"/>
  <c r="H112" i="39"/>
  <c r="H111" i="39"/>
  <c r="H110" i="39"/>
  <c r="H109" i="39"/>
  <c r="H108" i="39"/>
  <c r="H107" i="39"/>
  <c r="H106" i="39"/>
  <c r="H105" i="39"/>
  <c r="H104" i="39"/>
  <c r="H103" i="39"/>
  <c r="H102" i="39"/>
  <c r="H101" i="39"/>
  <c r="H100" i="39"/>
  <c r="H99" i="39"/>
  <c r="H98" i="39"/>
  <c r="H97" i="39"/>
  <c r="H96" i="39"/>
  <c r="H95" i="39"/>
  <c r="H94" i="39"/>
  <c r="H93" i="39"/>
  <c r="H92" i="39"/>
  <c r="H91" i="39"/>
  <c r="H90" i="39"/>
  <c r="H89" i="39"/>
  <c r="H88" i="39"/>
  <c r="H87" i="39"/>
  <c r="H86" i="39"/>
  <c r="H85" i="39"/>
  <c r="H84" i="39"/>
  <c r="H83" i="39"/>
  <c r="H82" i="39"/>
  <c r="H81" i="39"/>
  <c r="H80" i="39"/>
  <c r="H79" i="39"/>
  <c r="H78" i="39"/>
  <c r="H77" i="39"/>
  <c r="H76" i="39"/>
  <c r="H75" i="39"/>
  <c r="H74" i="39"/>
  <c r="H73" i="39"/>
  <c r="H72" i="39"/>
  <c r="H71" i="39"/>
  <c r="H70" i="39"/>
  <c r="H69" i="39"/>
  <c r="H68" i="39"/>
  <c r="H67" i="39"/>
  <c r="H66" i="39"/>
  <c r="H65" i="39"/>
  <c r="H64" i="39"/>
  <c r="H63" i="39"/>
  <c r="H62" i="39"/>
  <c r="H61" i="39"/>
  <c r="H60" i="39"/>
  <c r="H59" i="39"/>
  <c r="H58" i="39"/>
  <c r="H57" i="39"/>
  <c r="H56" i="39"/>
  <c r="H55" i="39"/>
  <c r="H54" i="39"/>
  <c r="H53" i="39"/>
  <c r="H52" i="39"/>
  <c r="H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H6" i="39"/>
  <c r="H5" i="39"/>
  <c r="H4" i="39"/>
  <c r="H3" i="39"/>
  <c r="H2" i="39"/>
  <c r="H202" i="38"/>
  <c r="H201" i="38"/>
  <c r="H200" i="38"/>
  <c r="H199" i="38"/>
  <c r="H198" i="38"/>
  <c r="H197" i="38"/>
  <c r="H196" i="38"/>
  <c r="H195" i="38"/>
  <c r="H194" i="38"/>
  <c r="H193" i="38"/>
  <c r="H192" i="38"/>
  <c r="H191" i="38"/>
  <c r="H190" i="38"/>
  <c r="H189" i="38"/>
  <c r="H188" i="38"/>
  <c r="H187" i="38"/>
  <c r="H186" i="38"/>
  <c r="H185" i="38"/>
  <c r="H184" i="38"/>
  <c r="H183" i="38"/>
  <c r="H182" i="38"/>
  <c r="H181" i="38"/>
  <c r="H180" i="38"/>
  <c r="H179" i="38"/>
  <c r="H178" i="38"/>
  <c r="H177" i="38"/>
  <c r="H176" i="38"/>
  <c r="H175" i="38"/>
  <c r="H174" i="38"/>
  <c r="H173" i="38"/>
  <c r="H172" i="38"/>
  <c r="H171" i="38"/>
  <c r="H170" i="38"/>
  <c r="H169" i="38"/>
  <c r="H168" i="38"/>
  <c r="H167" i="38"/>
  <c r="H166" i="38"/>
  <c r="H165" i="38"/>
  <c r="H164" i="38"/>
  <c r="H163" i="38"/>
  <c r="H162" i="38"/>
  <c r="H161" i="38"/>
  <c r="H160" i="38"/>
  <c r="H159" i="38"/>
  <c r="H158" i="38"/>
  <c r="H157" i="38"/>
  <c r="H156" i="38"/>
  <c r="H155" i="38"/>
  <c r="H154" i="38"/>
  <c r="H153" i="38"/>
  <c r="H152" i="38"/>
  <c r="H151" i="38"/>
  <c r="H150" i="38"/>
  <c r="H149" i="38"/>
  <c r="H148" i="38"/>
  <c r="H147" i="38"/>
  <c r="H146" i="38"/>
  <c r="H145" i="38"/>
  <c r="H144" i="38"/>
  <c r="H143" i="38"/>
  <c r="H142" i="38"/>
  <c r="H141" i="38"/>
  <c r="H140" i="38"/>
  <c r="H139" i="38"/>
  <c r="H138" i="38"/>
  <c r="H137" i="38"/>
  <c r="H136" i="38"/>
  <c r="H135" i="38"/>
  <c r="H134" i="38"/>
  <c r="H133" i="38"/>
  <c r="H132" i="38"/>
  <c r="H131" i="38"/>
  <c r="H130" i="38"/>
  <c r="H129" i="38"/>
  <c r="H128" i="38"/>
  <c r="H127" i="38"/>
  <c r="H126" i="38"/>
  <c r="H125" i="38"/>
  <c r="H124" i="38"/>
  <c r="H123" i="38"/>
  <c r="H122" i="38"/>
  <c r="H121" i="38"/>
  <c r="H120" i="38"/>
  <c r="H119" i="38"/>
  <c r="H118" i="38"/>
  <c r="H117" i="38"/>
  <c r="H116" i="38"/>
  <c r="H115" i="38"/>
  <c r="H114" i="38"/>
  <c r="H113" i="38"/>
  <c r="H112" i="38"/>
  <c r="H111" i="38"/>
  <c r="H110" i="38"/>
  <c r="H109" i="38"/>
  <c r="H108" i="38"/>
  <c r="H107" i="38"/>
  <c r="H106" i="38"/>
  <c r="H105" i="38"/>
  <c r="H104" i="38"/>
  <c r="H103" i="38"/>
  <c r="H102" i="38"/>
  <c r="H101" i="38"/>
  <c r="H100" i="38"/>
  <c r="H99" i="38"/>
  <c r="H98" i="38"/>
  <c r="H97" i="38"/>
  <c r="H96" i="38"/>
  <c r="H95" i="38"/>
  <c r="H94" i="38"/>
  <c r="H93" i="38"/>
  <c r="H92" i="38"/>
  <c r="H91" i="38"/>
  <c r="H90" i="38"/>
  <c r="H89" i="38"/>
  <c r="H88" i="38"/>
  <c r="H87" i="38"/>
  <c r="H86" i="38"/>
  <c r="H85" i="38"/>
  <c r="H84" i="38"/>
  <c r="H83" i="38"/>
  <c r="H82" i="38"/>
  <c r="H81" i="38"/>
  <c r="H80" i="38"/>
  <c r="H79" i="38"/>
  <c r="H78" i="38"/>
  <c r="H77" i="38"/>
  <c r="H76" i="38"/>
  <c r="H75" i="38"/>
  <c r="H74" i="38"/>
  <c r="H73" i="38"/>
  <c r="H72" i="38"/>
  <c r="H71" i="38"/>
  <c r="H70" i="38"/>
  <c r="H69" i="38"/>
  <c r="H68" i="38"/>
  <c r="H67" i="38"/>
  <c r="H66" i="38"/>
  <c r="H65" i="38"/>
  <c r="H64" i="38"/>
  <c r="H63" i="38"/>
  <c r="H62" i="38"/>
  <c r="H61" i="38"/>
  <c r="H60" i="38"/>
  <c r="H59" i="38"/>
  <c r="H58" i="38"/>
  <c r="H57" i="38"/>
  <c r="H56" i="38"/>
  <c r="H55" i="38"/>
  <c r="H54" i="38"/>
  <c r="H53" i="38"/>
  <c r="H52" i="38"/>
  <c r="H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2" i="38"/>
  <c r="H202" i="37"/>
  <c r="H201" i="37"/>
  <c r="H200" i="37"/>
  <c r="H199" i="37"/>
  <c r="H198" i="37"/>
  <c r="H197" i="37"/>
  <c r="H196" i="37"/>
  <c r="H195" i="37"/>
  <c r="H194" i="37"/>
  <c r="H193" i="37"/>
  <c r="H192" i="37"/>
  <c r="H191" i="37"/>
  <c r="H190" i="37"/>
  <c r="H189" i="37"/>
  <c r="H188" i="37"/>
  <c r="H187" i="37"/>
  <c r="H186" i="37"/>
  <c r="H185" i="37"/>
  <c r="H184" i="37"/>
  <c r="H183" i="37"/>
  <c r="H182" i="37"/>
  <c r="H181" i="37"/>
  <c r="H180" i="37"/>
  <c r="H179" i="37"/>
  <c r="H178" i="37"/>
  <c r="H177" i="37"/>
  <c r="H176" i="37"/>
  <c r="H175" i="37"/>
  <c r="H174" i="37"/>
  <c r="H173" i="37"/>
  <c r="H172" i="37"/>
  <c r="H171" i="37"/>
  <c r="H170" i="37"/>
  <c r="H169" i="37"/>
  <c r="H168" i="37"/>
  <c r="H167" i="37"/>
  <c r="H166" i="37"/>
  <c r="H165" i="37"/>
  <c r="H164" i="37"/>
  <c r="H163" i="37"/>
  <c r="H162" i="37"/>
  <c r="H161" i="37"/>
  <c r="H160" i="37"/>
  <c r="H159" i="37"/>
  <c r="H158" i="37"/>
  <c r="H157" i="37"/>
  <c r="H156" i="37"/>
  <c r="H155" i="37"/>
  <c r="H154" i="37"/>
  <c r="H153" i="37"/>
  <c r="H152" i="37"/>
  <c r="H151" i="37"/>
  <c r="H150" i="37"/>
  <c r="H149" i="37"/>
  <c r="H148" i="37"/>
  <c r="H147" i="37"/>
  <c r="H146" i="37"/>
  <c r="H145" i="37"/>
  <c r="H144" i="37"/>
  <c r="H143" i="37"/>
  <c r="H142" i="37"/>
  <c r="H141" i="37"/>
  <c r="H140" i="37"/>
  <c r="H139" i="37"/>
  <c r="H138" i="37"/>
  <c r="H137" i="37"/>
  <c r="H136" i="37"/>
  <c r="H135" i="37"/>
  <c r="H134" i="37"/>
  <c r="H133" i="37"/>
  <c r="H132" i="37"/>
  <c r="H131" i="37"/>
  <c r="H130" i="37"/>
  <c r="H129" i="37"/>
  <c r="H128" i="37"/>
  <c r="H127" i="37"/>
  <c r="H126" i="37"/>
  <c r="H125" i="37"/>
  <c r="H124" i="37"/>
  <c r="H123" i="37"/>
  <c r="H122" i="37"/>
  <c r="H121" i="37"/>
  <c r="H120" i="37"/>
  <c r="H119" i="37"/>
  <c r="H118" i="37"/>
  <c r="H117" i="37"/>
  <c r="H116" i="37"/>
  <c r="H115" i="37"/>
  <c r="H114" i="37"/>
  <c r="H113" i="37"/>
  <c r="H112" i="37"/>
  <c r="H111" i="37"/>
  <c r="H110" i="37"/>
  <c r="H109" i="37"/>
  <c r="H108" i="37"/>
  <c r="H107" i="37"/>
  <c r="H106" i="37"/>
  <c r="H105" i="37"/>
  <c r="H104" i="37"/>
  <c r="H103" i="37"/>
  <c r="H102" i="37"/>
  <c r="H101" i="37"/>
  <c r="H100" i="37"/>
  <c r="H99" i="37"/>
  <c r="H98" i="37"/>
  <c r="H97" i="37"/>
  <c r="H96" i="37"/>
  <c r="H95" i="37"/>
  <c r="H94" i="37"/>
  <c r="H93" i="37"/>
  <c r="H92" i="37"/>
  <c r="H91" i="37"/>
  <c r="H90" i="37"/>
  <c r="H89" i="37"/>
  <c r="H88" i="37"/>
  <c r="H87" i="37"/>
  <c r="H86" i="37"/>
  <c r="H85" i="37"/>
  <c r="H84" i="37"/>
  <c r="H83" i="37"/>
  <c r="H82" i="37"/>
  <c r="H81" i="37"/>
  <c r="H80" i="37"/>
  <c r="H79" i="37"/>
  <c r="H78" i="37"/>
  <c r="H77" i="37"/>
  <c r="H76" i="37"/>
  <c r="H75" i="37"/>
  <c r="H74" i="37"/>
  <c r="H73" i="37"/>
  <c r="H72" i="37"/>
  <c r="H71" i="37"/>
  <c r="H70" i="37"/>
  <c r="H69" i="37"/>
  <c r="H68" i="37"/>
  <c r="H67" i="37"/>
  <c r="H66" i="37"/>
  <c r="H65" i="37"/>
  <c r="H64" i="37"/>
  <c r="H63" i="37"/>
  <c r="H62" i="37"/>
  <c r="H61" i="37"/>
  <c r="H60" i="37"/>
  <c r="H59" i="37"/>
  <c r="H58" i="37"/>
  <c r="H57" i="37"/>
  <c r="H56" i="37"/>
  <c r="H55" i="37"/>
  <c r="H54" i="37"/>
  <c r="H53" i="37"/>
  <c r="H52" i="37"/>
  <c r="H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H6" i="37"/>
  <c r="H5" i="37"/>
  <c r="H4" i="37"/>
  <c r="H3" i="37"/>
  <c r="H2" i="37"/>
  <c r="H202" i="36"/>
  <c r="H201" i="36"/>
  <c r="H200" i="36"/>
  <c r="H199" i="36"/>
  <c r="H198" i="36"/>
  <c r="H197" i="36"/>
  <c r="H196" i="36"/>
  <c r="H195" i="36"/>
  <c r="H194" i="36"/>
  <c r="H193" i="36"/>
  <c r="H192" i="36"/>
  <c r="H191" i="36"/>
  <c r="H190" i="36"/>
  <c r="H189" i="36"/>
  <c r="H188" i="36"/>
  <c r="H187" i="36"/>
  <c r="H186" i="36"/>
  <c r="H185" i="36"/>
  <c r="H184" i="36"/>
  <c r="H183" i="36"/>
  <c r="H182" i="36"/>
  <c r="H181" i="36"/>
  <c r="H180" i="36"/>
  <c r="H179" i="36"/>
  <c r="H178" i="36"/>
  <c r="H177" i="36"/>
  <c r="H176" i="36"/>
  <c r="H175" i="36"/>
  <c r="H174" i="36"/>
  <c r="H173" i="36"/>
  <c r="H172" i="36"/>
  <c r="H171" i="36"/>
  <c r="H170" i="36"/>
  <c r="H169" i="36"/>
  <c r="H168" i="36"/>
  <c r="H167" i="36"/>
  <c r="H166" i="36"/>
  <c r="H165" i="36"/>
  <c r="H164" i="36"/>
  <c r="H163" i="36"/>
  <c r="H162" i="36"/>
  <c r="H161" i="36"/>
  <c r="H160" i="36"/>
  <c r="H159" i="36"/>
  <c r="H158" i="36"/>
  <c r="H157" i="36"/>
  <c r="H156" i="36"/>
  <c r="H155" i="36"/>
  <c r="H154" i="36"/>
  <c r="H153" i="36"/>
  <c r="H152" i="36"/>
  <c r="H151" i="36"/>
  <c r="H150" i="36"/>
  <c r="H149" i="36"/>
  <c r="H148" i="36"/>
  <c r="H147" i="36"/>
  <c r="H146" i="36"/>
  <c r="H145" i="36"/>
  <c r="H144" i="36"/>
  <c r="H143" i="36"/>
  <c r="H142" i="36"/>
  <c r="H141" i="36"/>
  <c r="H140" i="36"/>
  <c r="H139" i="36"/>
  <c r="H138" i="36"/>
  <c r="H137" i="36"/>
  <c r="H136" i="36"/>
  <c r="H135" i="36"/>
  <c r="H134" i="36"/>
  <c r="H133" i="36"/>
  <c r="H132" i="36"/>
  <c r="H131" i="36"/>
  <c r="H130" i="36"/>
  <c r="H129" i="36"/>
  <c r="H128" i="36"/>
  <c r="H127" i="36"/>
  <c r="H126" i="36"/>
  <c r="H125" i="36"/>
  <c r="H124" i="36"/>
  <c r="H123" i="36"/>
  <c r="H122" i="36"/>
  <c r="H121" i="36"/>
  <c r="H120" i="36"/>
  <c r="H119" i="36"/>
  <c r="H118" i="36"/>
  <c r="H117" i="36"/>
  <c r="H116" i="36"/>
  <c r="H115" i="36"/>
  <c r="H114" i="36"/>
  <c r="H113" i="36"/>
  <c r="H112" i="36"/>
  <c r="H111" i="36"/>
  <c r="H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H56" i="36"/>
  <c r="H55" i="36"/>
  <c r="H54" i="36"/>
  <c r="H53" i="36"/>
  <c r="H52" i="36"/>
  <c r="H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" i="36"/>
  <c r="H4" i="36"/>
  <c r="H3" i="36"/>
  <c r="H2" i="36"/>
  <c r="H202" i="35"/>
  <c r="H201" i="35"/>
  <c r="H200" i="35"/>
  <c r="H199" i="35"/>
  <c r="H198" i="35"/>
  <c r="H197" i="35"/>
  <c r="H196" i="35"/>
  <c r="H195" i="35"/>
  <c r="H194" i="35"/>
  <c r="H193" i="35"/>
  <c r="H192" i="35"/>
  <c r="H191" i="35"/>
  <c r="H190" i="35"/>
  <c r="H189" i="35"/>
  <c r="H188" i="35"/>
  <c r="H187" i="35"/>
  <c r="H186" i="35"/>
  <c r="H185" i="35"/>
  <c r="H184" i="35"/>
  <c r="H183" i="35"/>
  <c r="H182" i="35"/>
  <c r="H181" i="35"/>
  <c r="H180" i="35"/>
  <c r="H179" i="35"/>
  <c r="H178" i="35"/>
  <c r="H177" i="35"/>
  <c r="H176" i="35"/>
  <c r="H175" i="35"/>
  <c r="H174" i="35"/>
  <c r="H173" i="35"/>
  <c r="H172" i="35"/>
  <c r="H171" i="35"/>
  <c r="H170" i="35"/>
  <c r="H169" i="35"/>
  <c r="H168" i="35"/>
  <c r="H167" i="35"/>
  <c r="H166" i="35"/>
  <c r="H165" i="35"/>
  <c r="H164" i="35"/>
  <c r="H163" i="35"/>
  <c r="H162" i="35"/>
  <c r="H161" i="35"/>
  <c r="H160" i="35"/>
  <c r="H159" i="35"/>
  <c r="H158" i="35"/>
  <c r="H157" i="35"/>
  <c r="H156" i="35"/>
  <c r="H155" i="35"/>
  <c r="H154" i="35"/>
  <c r="H153" i="35"/>
  <c r="H152" i="35"/>
  <c r="H151" i="35"/>
  <c r="H150" i="35"/>
  <c r="H149" i="35"/>
  <c r="H148" i="35"/>
  <c r="H147" i="35"/>
  <c r="H146" i="35"/>
  <c r="H145" i="35"/>
  <c r="H144" i="35"/>
  <c r="H143" i="35"/>
  <c r="H142" i="35"/>
  <c r="H141" i="35"/>
  <c r="H140" i="35"/>
  <c r="H139" i="35"/>
  <c r="H138" i="35"/>
  <c r="H137" i="35"/>
  <c r="H136" i="35"/>
  <c r="H135" i="35"/>
  <c r="H134" i="35"/>
  <c r="H133" i="35"/>
  <c r="H132" i="35"/>
  <c r="H131" i="35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01" i="35"/>
  <c r="H100" i="35"/>
  <c r="H99" i="35"/>
  <c r="H98" i="35"/>
  <c r="H97" i="35"/>
  <c r="H96" i="35"/>
  <c r="H95" i="35"/>
  <c r="H94" i="35"/>
  <c r="H93" i="35"/>
  <c r="H92" i="35"/>
  <c r="H91" i="35"/>
  <c r="H90" i="35"/>
  <c r="H89" i="35"/>
  <c r="H88" i="35"/>
  <c r="H87" i="35"/>
  <c r="H86" i="35"/>
  <c r="H85" i="35"/>
  <c r="H84" i="35"/>
  <c r="H83" i="35"/>
  <c r="H82" i="35"/>
  <c r="H81" i="35"/>
  <c r="H80" i="35"/>
  <c r="H79" i="35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7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H5" i="35"/>
  <c r="H4" i="35"/>
  <c r="H3" i="35"/>
  <c r="H2" i="35"/>
  <c r="H202" i="34"/>
  <c r="H201" i="34"/>
  <c r="H200" i="34"/>
  <c r="H199" i="34"/>
  <c r="H198" i="34"/>
  <c r="H197" i="34"/>
  <c r="H196" i="34"/>
  <c r="H195" i="34"/>
  <c r="H194" i="34"/>
  <c r="H193" i="34"/>
  <c r="H192" i="34"/>
  <c r="H191" i="34"/>
  <c r="H190" i="34"/>
  <c r="H189" i="34"/>
  <c r="H188" i="34"/>
  <c r="H187" i="34"/>
  <c r="H186" i="34"/>
  <c r="H185" i="34"/>
  <c r="H184" i="34"/>
  <c r="H183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H170" i="34"/>
  <c r="H169" i="34"/>
  <c r="H168" i="34"/>
  <c r="H167" i="34"/>
  <c r="H166" i="34"/>
  <c r="H165" i="34"/>
  <c r="H164" i="34"/>
  <c r="H163" i="34"/>
  <c r="H162" i="34"/>
  <c r="H161" i="34"/>
  <c r="H160" i="34"/>
  <c r="H159" i="34"/>
  <c r="H158" i="34"/>
  <c r="H157" i="34"/>
  <c r="H156" i="34"/>
  <c r="H155" i="34"/>
  <c r="H154" i="34"/>
  <c r="H153" i="34"/>
  <c r="H152" i="34"/>
  <c r="H151" i="34"/>
  <c r="H150" i="34"/>
  <c r="H149" i="34"/>
  <c r="H148" i="34"/>
  <c r="H147" i="34"/>
  <c r="H146" i="34"/>
  <c r="H145" i="34"/>
  <c r="H144" i="34"/>
  <c r="H143" i="34"/>
  <c r="H142" i="34"/>
  <c r="H141" i="34"/>
  <c r="H140" i="34"/>
  <c r="H139" i="34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H5" i="34"/>
  <c r="H4" i="34"/>
  <c r="H3" i="34"/>
  <c r="H2" i="34"/>
  <c r="H202" i="33"/>
  <c r="H201" i="33"/>
  <c r="H200" i="33"/>
  <c r="H199" i="33"/>
  <c r="H198" i="33"/>
  <c r="H197" i="33"/>
  <c r="H196" i="33"/>
  <c r="H195" i="33"/>
  <c r="H194" i="33"/>
  <c r="H193" i="33"/>
  <c r="H192" i="33"/>
  <c r="H191" i="33"/>
  <c r="H190" i="33"/>
  <c r="H189" i="33"/>
  <c r="H188" i="33"/>
  <c r="H187" i="33"/>
  <c r="H186" i="33"/>
  <c r="H185" i="33"/>
  <c r="H184" i="33"/>
  <c r="H183" i="33"/>
  <c r="H182" i="33"/>
  <c r="H181" i="33"/>
  <c r="H180" i="33"/>
  <c r="H179" i="33"/>
  <c r="H178" i="33"/>
  <c r="H177" i="33"/>
  <c r="H176" i="33"/>
  <c r="H175" i="33"/>
  <c r="H174" i="33"/>
  <c r="H173" i="33"/>
  <c r="H172" i="33"/>
  <c r="H171" i="33"/>
  <c r="H170" i="33"/>
  <c r="H169" i="33"/>
  <c r="H168" i="33"/>
  <c r="H167" i="33"/>
  <c r="H166" i="33"/>
  <c r="H165" i="33"/>
  <c r="H164" i="33"/>
  <c r="H163" i="33"/>
  <c r="H162" i="33"/>
  <c r="H161" i="33"/>
  <c r="H160" i="33"/>
  <c r="H159" i="33"/>
  <c r="H158" i="33"/>
  <c r="H157" i="33"/>
  <c r="H156" i="33"/>
  <c r="H155" i="33"/>
  <c r="H154" i="33"/>
  <c r="H153" i="33"/>
  <c r="H152" i="33"/>
  <c r="H151" i="33"/>
  <c r="H150" i="33"/>
  <c r="H149" i="33"/>
  <c r="H148" i="33"/>
  <c r="H147" i="33"/>
  <c r="H146" i="33"/>
  <c r="H145" i="33"/>
  <c r="H144" i="33"/>
  <c r="H143" i="33"/>
  <c r="H142" i="33"/>
  <c r="H141" i="33"/>
  <c r="H140" i="33"/>
  <c r="H139" i="33"/>
  <c r="H138" i="33"/>
  <c r="H137" i="33"/>
  <c r="H136" i="33"/>
  <c r="H135" i="33"/>
  <c r="H134" i="33"/>
  <c r="H133" i="33"/>
  <c r="H132" i="33"/>
  <c r="H131" i="33"/>
  <c r="H130" i="33"/>
  <c r="H129" i="33"/>
  <c r="H128" i="33"/>
  <c r="H127" i="33"/>
  <c r="H126" i="33"/>
  <c r="H125" i="33"/>
  <c r="H124" i="33"/>
  <c r="H123" i="33"/>
  <c r="H122" i="33"/>
  <c r="H121" i="33"/>
  <c r="H120" i="33"/>
  <c r="H119" i="33"/>
  <c r="H118" i="33"/>
  <c r="H117" i="33"/>
  <c r="H116" i="33"/>
  <c r="H115" i="33"/>
  <c r="H114" i="33"/>
  <c r="H113" i="33"/>
  <c r="H112" i="33"/>
  <c r="H111" i="33"/>
  <c r="H110" i="33"/>
  <c r="H109" i="33"/>
  <c r="H108" i="33"/>
  <c r="H107" i="33"/>
  <c r="H106" i="33"/>
  <c r="H105" i="33"/>
  <c r="H104" i="33"/>
  <c r="H103" i="33"/>
  <c r="H102" i="33"/>
  <c r="H101" i="33"/>
  <c r="H100" i="33"/>
  <c r="H99" i="33"/>
  <c r="H98" i="33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4" i="33"/>
  <c r="H3" i="33"/>
  <c r="H2" i="33"/>
  <c r="H202" i="32"/>
  <c r="H201" i="32"/>
  <c r="H200" i="32"/>
  <c r="H199" i="32"/>
  <c r="H198" i="32"/>
  <c r="H197" i="32"/>
  <c r="H196" i="32"/>
  <c r="H195" i="32"/>
  <c r="H194" i="32"/>
  <c r="H193" i="32"/>
  <c r="H192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4" i="32"/>
  <c r="H173" i="32"/>
  <c r="H172" i="32"/>
  <c r="H171" i="32"/>
  <c r="H170" i="32"/>
  <c r="H169" i="32"/>
  <c r="H168" i="32"/>
  <c r="H167" i="32"/>
  <c r="H166" i="32"/>
  <c r="H165" i="32"/>
  <c r="H164" i="32"/>
  <c r="H163" i="32"/>
  <c r="H162" i="32"/>
  <c r="H161" i="32"/>
  <c r="H160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1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H4" i="32"/>
  <c r="H3" i="32"/>
  <c r="H2" i="32"/>
  <c r="H202" i="31"/>
  <c r="H201" i="31"/>
  <c r="H200" i="31"/>
  <c r="H199" i="31"/>
  <c r="H198" i="31"/>
  <c r="H197" i="31"/>
  <c r="H196" i="31"/>
  <c r="H195" i="31"/>
  <c r="H194" i="31"/>
  <c r="H193" i="31"/>
  <c r="H192" i="31"/>
  <c r="H191" i="31"/>
  <c r="H190" i="31"/>
  <c r="H189" i="31"/>
  <c r="H188" i="31"/>
  <c r="H187" i="31"/>
  <c r="H186" i="31"/>
  <c r="H185" i="31"/>
  <c r="H184" i="31"/>
  <c r="H183" i="31"/>
  <c r="H182" i="31"/>
  <c r="H181" i="31"/>
  <c r="H180" i="31"/>
  <c r="H179" i="31"/>
  <c r="H178" i="31"/>
  <c r="H177" i="31"/>
  <c r="H176" i="31"/>
  <c r="H175" i="31"/>
  <c r="H174" i="31"/>
  <c r="H173" i="31"/>
  <c r="H172" i="31"/>
  <c r="H171" i="31"/>
  <c r="H170" i="31"/>
  <c r="H169" i="31"/>
  <c r="H168" i="31"/>
  <c r="H167" i="31"/>
  <c r="H166" i="31"/>
  <c r="H165" i="31"/>
  <c r="H164" i="31"/>
  <c r="H163" i="31"/>
  <c r="H162" i="31"/>
  <c r="H161" i="31"/>
  <c r="H160" i="31"/>
  <c r="H159" i="31"/>
  <c r="H158" i="31"/>
  <c r="H157" i="31"/>
  <c r="H156" i="31"/>
  <c r="H155" i="31"/>
  <c r="H154" i="31"/>
  <c r="H153" i="31"/>
  <c r="H152" i="31"/>
  <c r="H151" i="31"/>
  <c r="H150" i="31"/>
  <c r="H149" i="31"/>
  <c r="H148" i="31"/>
  <c r="H147" i="31"/>
  <c r="H146" i="31"/>
  <c r="H145" i="31"/>
  <c r="H144" i="31"/>
  <c r="H143" i="31"/>
  <c r="H142" i="31"/>
  <c r="H141" i="31"/>
  <c r="H140" i="31"/>
  <c r="H139" i="31"/>
  <c r="H138" i="31"/>
  <c r="H137" i="3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2" i="31"/>
  <c r="H202" i="30"/>
  <c r="H201" i="30"/>
  <c r="H200" i="30"/>
  <c r="H199" i="30"/>
  <c r="H198" i="30"/>
  <c r="H197" i="30"/>
  <c r="H196" i="30"/>
  <c r="H195" i="30"/>
  <c r="H194" i="30"/>
  <c r="H193" i="30"/>
  <c r="H192" i="30"/>
  <c r="H191" i="30"/>
  <c r="H190" i="30"/>
  <c r="H189" i="30"/>
  <c r="H188" i="30"/>
  <c r="H187" i="30"/>
  <c r="H186" i="30"/>
  <c r="H185" i="30"/>
  <c r="H184" i="30"/>
  <c r="H183" i="30"/>
  <c r="H182" i="30"/>
  <c r="H181" i="30"/>
  <c r="H180" i="30"/>
  <c r="H179" i="30"/>
  <c r="H178" i="30"/>
  <c r="H177" i="30"/>
  <c r="H176" i="30"/>
  <c r="H175" i="30"/>
  <c r="H174" i="30"/>
  <c r="H173" i="30"/>
  <c r="H172" i="30"/>
  <c r="H171" i="30"/>
  <c r="H170" i="30"/>
  <c r="H169" i="30"/>
  <c r="H168" i="30"/>
  <c r="H167" i="30"/>
  <c r="H166" i="30"/>
  <c r="H165" i="30"/>
  <c r="H164" i="30"/>
  <c r="H163" i="30"/>
  <c r="H162" i="30"/>
  <c r="H161" i="30"/>
  <c r="H160" i="30"/>
  <c r="H159" i="30"/>
  <c r="H158" i="30"/>
  <c r="H157" i="30"/>
  <c r="H156" i="30"/>
  <c r="H155" i="30"/>
  <c r="H154" i="30"/>
  <c r="H153" i="30"/>
  <c r="H152" i="30"/>
  <c r="H151" i="30"/>
  <c r="H150" i="30"/>
  <c r="H149" i="30"/>
  <c r="H148" i="30"/>
  <c r="H147" i="30"/>
  <c r="H146" i="30"/>
  <c r="H145" i="30"/>
  <c r="H144" i="30"/>
  <c r="H143" i="30"/>
  <c r="H142" i="30"/>
  <c r="H141" i="30"/>
  <c r="H140" i="30"/>
  <c r="H139" i="30"/>
  <c r="H138" i="30"/>
  <c r="H137" i="30"/>
  <c r="H136" i="30"/>
  <c r="H135" i="30"/>
  <c r="H134" i="30"/>
  <c r="H133" i="30"/>
  <c r="H132" i="30"/>
  <c r="H131" i="30"/>
  <c r="H130" i="30"/>
  <c r="H129" i="30"/>
  <c r="H128" i="30"/>
  <c r="H127" i="30"/>
  <c r="H126" i="30"/>
  <c r="H125" i="30"/>
  <c r="H124" i="30"/>
  <c r="H123" i="30"/>
  <c r="H122" i="30"/>
  <c r="H121" i="30"/>
  <c r="H120" i="30"/>
  <c r="H119" i="30"/>
  <c r="H118" i="30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H105" i="30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H4" i="30"/>
  <c r="H3" i="30"/>
  <c r="H2" i="30"/>
  <c r="H202" i="29"/>
  <c r="H201" i="29"/>
  <c r="H200" i="29"/>
  <c r="H199" i="29"/>
  <c r="H198" i="29"/>
  <c r="H197" i="29"/>
  <c r="H196" i="29"/>
  <c r="H195" i="29"/>
  <c r="H194" i="29"/>
  <c r="H193" i="29"/>
  <c r="H192" i="29"/>
  <c r="H191" i="29"/>
  <c r="H190" i="29"/>
  <c r="H189" i="29"/>
  <c r="H188" i="29"/>
  <c r="H187" i="29"/>
  <c r="H186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9" i="29"/>
  <c r="H168" i="29"/>
  <c r="H167" i="29"/>
  <c r="H166" i="29"/>
  <c r="H165" i="29"/>
  <c r="H164" i="29"/>
  <c r="H163" i="29"/>
  <c r="H162" i="29"/>
  <c r="H161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45" i="29"/>
  <c r="H144" i="29"/>
  <c r="H143" i="29"/>
  <c r="H142" i="29"/>
  <c r="H141" i="29"/>
  <c r="H140" i="29"/>
  <c r="H139" i="29"/>
  <c r="H138" i="29"/>
  <c r="H137" i="29"/>
  <c r="H136" i="29"/>
  <c r="H135" i="29"/>
  <c r="H134" i="29"/>
  <c r="H133" i="29"/>
  <c r="H132" i="29"/>
  <c r="H131" i="29"/>
  <c r="H130" i="29"/>
  <c r="H129" i="29"/>
  <c r="H128" i="29"/>
  <c r="H127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H2" i="29"/>
  <c r="H202" i="28"/>
  <c r="H201" i="28"/>
  <c r="H200" i="28"/>
  <c r="H199" i="28"/>
  <c r="H198" i="28"/>
  <c r="H197" i="28"/>
  <c r="H196" i="28"/>
  <c r="H195" i="28"/>
  <c r="H194" i="28"/>
  <c r="H193" i="28"/>
  <c r="H192" i="28"/>
  <c r="H191" i="28"/>
  <c r="H190" i="28"/>
  <c r="H189" i="28"/>
  <c r="H188" i="28"/>
  <c r="H187" i="28"/>
  <c r="H186" i="28"/>
  <c r="H185" i="28"/>
  <c r="H184" i="28"/>
  <c r="H183" i="28"/>
  <c r="H182" i="28"/>
  <c r="H181" i="28"/>
  <c r="H180" i="28"/>
  <c r="H179" i="28"/>
  <c r="H178" i="28"/>
  <c r="H177" i="28"/>
  <c r="H176" i="28"/>
  <c r="H175" i="28"/>
  <c r="H174" i="28"/>
  <c r="H173" i="28"/>
  <c r="H172" i="28"/>
  <c r="H171" i="28"/>
  <c r="H170" i="28"/>
  <c r="H169" i="28"/>
  <c r="H168" i="28"/>
  <c r="H167" i="28"/>
  <c r="H166" i="28"/>
  <c r="H165" i="28"/>
  <c r="H164" i="28"/>
  <c r="H163" i="28"/>
  <c r="H162" i="28"/>
  <c r="H161" i="28"/>
  <c r="H160" i="28"/>
  <c r="H159" i="28"/>
  <c r="H158" i="28"/>
  <c r="H157" i="28"/>
  <c r="H156" i="28"/>
  <c r="H155" i="28"/>
  <c r="H154" i="28"/>
  <c r="H153" i="28"/>
  <c r="H152" i="28"/>
  <c r="H151" i="28"/>
  <c r="H150" i="28"/>
  <c r="H149" i="28"/>
  <c r="H148" i="28"/>
  <c r="H147" i="28"/>
  <c r="H146" i="28"/>
  <c r="H145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H3" i="28"/>
  <c r="H2" i="28"/>
  <c r="H202" i="27"/>
  <c r="H201" i="27"/>
  <c r="H200" i="27"/>
  <c r="H199" i="27"/>
  <c r="H198" i="27"/>
  <c r="H197" i="27"/>
  <c r="H196" i="27"/>
  <c r="H195" i="27"/>
  <c r="H194" i="27"/>
  <c r="H193" i="27"/>
  <c r="H192" i="27"/>
  <c r="H191" i="27"/>
  <c r="H190" i="27"/>
  <c r="H189" i="27"/>
  <c r="H188" i="27"/>
  <c r="H187" i="27"/>
  <c r="H186" i="27"/>
  <c r="H185" i="27"/>
  <c r="H184" i="27"/>
  <c r="H183" i="27"/>
  <c r="H182" i="27"/>
  <c r="H181" i="27"/>
  <c r="H180" i="27"/>
  <c r="H179" i="27"/>
  <c r="H178" i="27"/>
  <c r="H177" i="27"/>
  <c r="H176" i="27"/>
  <c r="H175" i="27"/>
  <c r="H174" i="27"/>
  <c r="H173" i="27"/>
  <c r="H172" i="27"/>
  <c r="H171" i="27"/>
  <c r="H170" i="27"/>
  <c r="H169" i="27"/>
  <c r="H168" i="27"/>
  <c r="H167" i="27"/>
  <c r="H166" i="27"/>
  <c r="H165" i="27"/>
  <c r="H164" i="27"/>
  <c r="H163" i="27"/>
  <c r="H162" i="27"/>
  <c r="H161" i="27"/>
  <c r="H160" i="27"/>
  <c r="H159" i="27"/>
  <c r="H158" i="27"/>
  <c r="H157" i="27"/>
  <c r="H156" i="27"/>
  <c r="H155" i="27"/>
  <c r="H154" i="27"/>
  <c r="H153" i="27"/>
  <c r="H152" i="27"/>
  <c r="H151" i="27"/>
  <c r="H150" i="27"/>
  <c r="H149" i="27"/>
  <c r="H148" i="27"/>
  <c r="H147" i="27"/>
  <c r="H146" i="27"/>
  <c r="H145" i="27"/>
  <c r="H144" i="27"/>
  <c r="H143" i="27"/>
  <c r="H142" i="27"/>
  <c r="H141" i="27"/>
  <c r="H140" i="27"/>
  <c r="H139" i="27"/>
  <c r="H138" i="27"/>
  <c r="H137" i="27"/>
  <c r="H136" i="27"/>
  <c r="H135" i="27"/>
  <c r="H134" i="27"/>
  <c r="H133" i="27"/>
  <c r="H132" i="27"/>
  <c r="H131" i="27"/>
  <c r="H130" i="27"/>
  <c r="H129" i="27"/>
  <c r="H128" i="27"/>
  <c r="H127" i="27"/>
  <c r="H126" i="27"/>
  <c r="H125" i="27"/>
  <c r="H124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H3" i="27"/>
  <c r="H2" i="27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7" i="9"/>
  <c r="H78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F3" i="2" l="1"/>
  <c r="G3" i="2" s="1"/>
  <c r="L3" i="2" s="1"/>
  <c r="R3" i="2" s="1"/>
  <c r="R28" i="2"/>
  <c r="H10" i="9"/>
  <c r="H9" i="9"/>
  <c r="H8" i="9"/>
  <c r="H7" i="9"/>
  <c r="H6" i="9"/>
  <c r="H5" i="9"/>
  <c r="H4" i="9"/>
  <c r="H3" i="9"/>
  <c r="H2" i="9"/>
  <c r="G30" i="2" l="1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D2" i="8" l="1"/>
  <c r="A25" i="8"/>
  <c r="B25" i="8"/>
  <c r="C25" i="8"/>
  <c r="D25" i="8"/>
  <c r="E25" i="8"/>
  <c r="F25" i="8"/>
  <c r="G25" i="8"/>
  <c r="H25" i="8"/>
  <c r="I25" i="8"/>
  <c r="A26" i="8"/>
  <c r="B26" i="8"/>
  <c r="C26" i="8"/>
  <c r="D26" i="8"/>
  <c r="E26" i="8"/>
  <c r="F26" i="8"/>
  <c r="G26" i="8"/>
  <c r="H26" i="8"/>
  <c r="I26" i="8"/>
  <c r="A27" i="8"/>
  <c r="B27" i="8"/>
  <c r="C27" i="8"/>
  <c r="D27" i="8"/>
  <c r="E27" i="8"/>
  <c r="F27" i="8"/>
  <c r="G27" i="8"/>
  <c r="H27" i="8"/>
  <c r="I27" i="8"/>
  <c r="A28" i="8"/>
  <c r="B28" i="8"/>
  <c r="C28" i="8"/>
  <c r="D28" i="8"/>
  <c r="E28" i="8"/>
  <c r="F28" i="8"/>
  <c r="G28" i="8"/>
  <c r="H28" i="8"/>
  <c r="I28" i="8"/>
  <c r="A29" i="8"/>
  <c r="B29" i="8"/>
  <c r="C29" i="8"/>
  <c r="D29" i="8"/>
  <c r="E29" i="8"/>
  <c r="F29" i="8"/>
  <c r="G29" i="8"/>
  <c r="H29" i="8"/>
  <c r="I29" i="8"/>
  <c r="A4" i="8"/>
  <c r="B4" i="8"/>
  <c r="C4" i="8"/>
  <c r="D4" i="8"/>
  <c r="E4" i="8"/>
  <c r="F4" i="8"/>
  <c r="G4" i="8"/>
  <c r="H4" i="8"/>
  <c r="I4" i="8"/>
  <c r="A5" i="8"/>
  <c r="B5" i="8"/>
  <c r="C5" i="8"/>
  <c r="D5" i="8"/>
  <c r="E5" i="8"/>
  <c r="F5" i="8"/>
  <c r="G5" i="8"/>
  <c r="H5" i="8"/>
  <c r="I5" i="8"/>
  <c r="A6" i="8"/>
  <c r="B6" i="8"/>
  <c r="C6" i="8"/>
  <c r="D6" i="8"/>
  <c r="E6" i="8"/>
  <c r="F6" i="8"/>
  <c r="G6" i="8"/>
  <c r="H6" i="8"/>
  <c r="I6" i="8"/>
  <c r="A7" i="8"/>
  <c r="B7" i="8"/>
  <c r="C7" i="8"/>
  <c r="D7" i="8"/>
  <c r="E7" i="8"/>
  <c r="F7" i="8"/>
  <c r="G7" i="8"/>
  <c r="H7" i="8"/>
  <c r="I7" i="8"/>
  <c r="A8" i="8"/>
  <c r="B8" i="8"/>
  <c r="C8" i="8"/>
  <c r="D8" i="8"/>
  <c r="E8" i="8"/>
  <c r="F8" i="8"/>
  <c r="G8" i="8"/>
  <c r="H8" i="8"/>
  <c r="I8" i="8"/>
  <c r="A9" i="8"/>
  <c r="B9" i="8"/>
  <c r="C9" i="8"/>
  <c r="D9" i="8"/>
  <c r="E9" i="8"/>
  <c r="F9" i="8"/>
  <c r="G9" i="8"/>
  <c r="H9" i="8"/>
  <c r="I9" i="8"/>
  <c r="A10" i="8"/>
  <c r="B10" i="8"/>
  <c r="C10" i="8"/>
  <c r="D10" i="8"/>
  <c r="E10" i="8"/>
  <c r="F10" i="8"/>
  <c r="G10" i="8"/>
  <c r="H10" i="8"/>
  <c r="I10" i="8"/>
  <c r="A11" i="8"/>
  <c r="B11" i="8"/>
  <c r="C11" i="8"/>
  <c r="D11" i="8"/>
  <c r="E11" i="8"/>
  <c r="F11" i="8"/>
  <c r="G11" i="8"/>
  <c r="H11" i="8"/>
  <c r="I11" i="8"/>
  <c r="A12" i="8"/>
  <c r="B12" i="8"/>
  <c r="C12" i="8"/>
  <c r="D12" i="8"/>
  <c r="E12" i="8"/>
  <c r="F12" i="8"/>
  <c r="G12" i="8"/>
  <c r="H12" i="8"/>
  <c r="I12" i="8"/>
  <c r="A13" i="8"/>
  <c r="B13" i="8"/>
  <c r="C13" i="8"/>
  <c r="D13" i="8"/>
  <c r="E13" i="8"/>
  <c r="F13" i="8"/>
  <c r="G13" i="8"/>
  <c r="H13" i="8"/>
  <c r="I13" i="8"/>
  <c r="A14" i="8"/>
  <c r="B14" i="8"/>
  <c r="C14" i="8"/>
  <c r="D14" i="8"/>
  <c r="E14" i="8"/>
  <c r="F14" i="8"/>
  <c r="G14" i="8"/>
  <c r="H14" i="8"/>
  <c r="I14" i="8"/>
  <c r="A15" i="8"/>
  <c r="B15" i="8"/>
  <c r="C15" i="8"/>
  <c r="D15" i="8"/>
  <c r="E15" i="8"/>
  <c r="F15" i="8"/>
  <c r="G15" i="8"/>
  <c r="H15" i="8"/>
  <c r="I15" i="8"/>
  <c r="A16" i="8"/>
  <c r="B16" i="8"/>
  <c r="C16" i="8"/>
  <c r="D16" i="8"/>
  <c r="E16" i="8"/>
  <c r="F16" i="8"/>
  <c r="G16" i="8"/>
  <c r="H16" i="8"/>
  <c r="I16" i="8"/>
  <c r="A17" i="8"/>
  <c r="B17" i="8"/>
  <c r="C17" i="8"/>
  <c r="D17" i="8"/>
  <c r="E17" i="8"/>
  <c r="F17" i="8"/>
  <c r="G17" i="8"/>
  <c r="H17" i="8"/>
  <c r="I17" i="8"/>
  <c r="A18" i="8"/>
  <c r="B18" i="8"/>
  <c r="C18" i="8"/>
  <c r="D18" i="8"/>
  <c r="E18" i="8"/>
  <c r="F18" i="8"/>
  <c r="G18" i="8"/>
  <c r="H18" i="8"/>
  <c r="I18" i="8"/>
  <c r="A19" i="8"/>
  <c r="B19" i="8"/>
  <c r="C19" i="8"/>
  <c r="D19" i="8"/>
  <c r="E19" i="8"/>
  <c r="F19" i="8"/>
  <c r="G19" i="8"/>
  <c r="H19" i="8"/>
  <c r="I19" i="8"/>
  <c r="A20" i="8"/>
  <c r="B20" i="8"/>
  <c r="C20" i="8"/>
  <c r="D20" i="8"/>
  <c r="E20" i="8"/>
  <c r="F20" i="8"/>
  <c r="G20" i="8"/>
  <c r="H20" i="8"/>
  <c r="I20" i="8"/>
  <c r="A21" i="8"/>
  <c r="B21" i="8"/>
  <c r="C21" i="8"/>
  <c r="D21" i="8"/>
  <c r="E21" i="8"/>
  <c r="F21" i="8"/>
  <c r="G21" i="8"/>
  <c r="H21" i="8"/>
  <c r="I21" i="8"/>
  <c r="A22" i="8"/>
  <c r="B22" i="8"/>
  <c r="C22" i="8"/>
  <c r="D22" i="8"/>
  <c r="E22" i="8"/>
  <c r="F22" i="8"/>
  <c r="G22" i="8"/>
  <c r="H22" i="8"/>
  <c r="I22" i="8"/>
  <c r="A23" i="8"/>
  <c r="B23" i="8"/>
  <c r="C23" i="8"/>
  <c r="D23" i="8"/>
  <c r="E23" i="8"/>
  <c r="F23" i="8"/>
  <c r="G23" i="8"/>
  <c r="H23" i="8"/>
  <c r="I23" i="8"/>
  <c r="A24" i="8"/>
  <c r="B24" i="8"/>
  <c r="C24" i="8"/>
  <c r="D24" i="8"/>
  <c r="E24" i="8"/>
  <c r="F24" i="8"/>
  <c r="G24" i="8"/>
  <c r="H24" i="8"/>
  <c r="I24" i="8"/>
  <c r="J17" i="8"/>
  <c r="F3" i="8"/>
  <c r="G3" i="8"/>
  <c r="H3" i="8"/>
  <c r="I3" i="8"/>
  <c r="I2" i="8"/>
  <c r="H2" i="8"/>
  <c r="G2" i="8"/>
  <c r="F2" i="8"/>
  <c r="D3" i="8"/>
  <c r="C3" i="8"/>
  <c r="C2" i="8"/>
  <c r="B3" i="8"/>
  <c r="B2" i="8"/>
  <c r="A3" i="8"/>
  <c r="A2" i="8"/>
  <c r="E3" i="8"/>
  <c r="E2" i="8"/>
  <c r="J16" i="8" l="1"/>
  <c r="J15" i="8"/>
  <c r="J26" i="8"/>
  <c r="J18" i="8"/>
  <c r="J24" i="8" l="1"/>
  <c r="J19" i="8"/>
  <c r="J25" i="8"/>
  <c r="J20" i="8"/>
  <c r="G31" i="2" l="1"/>
  <c r="G37" i="2"/>
  <c r="G32" i="2"/>
  <c r="G33" i="2"/>
  <c r="G36" i="2"/>
  <c r="G35" i="2"/>
  <c r="G34" i="2"/>
  <c r="J28" i="8"/>
  <c r="J8" i="8"/>
  <c r="J11" i="8"/>
  <c r="J10" i="8"/>
  <c r="J13" i="8"/>
  <c r="J7" i="8"/>
  <c r="J6" i="8"/>
  <c r="J14" i="8"/>
  <c r="J2" i="8"/>
  <c r="D2" i="2"/>
  <c r="E2" i="2"/>
  <c r="G38" i="2" l="1"/>
  <c r="G39" i="2" s="1"/>
  <c r="J5" i="8"/>
  <c r="J9" i="8"/>
  <c r="J12" i="8"/>
  <c r="J3" i="8"/>
  <c r="R29" i="2"/>
  <c r="F2" i="2"/>
  <c r="G2" i="2" s="1"/>
  <c r="L2" i="2" l="1"/>
  <c r="R2" i="2" s="1"/>
  <c r="J29" i="8"/>
  <c r="J4" i="8"/>
  <c r="J27" i="8"/>
  <c r="J23" i="8" l="1"/>
  <c r="J22" i="8"/>
  <c r="J21" i="8"/>
  <c r="C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16C3C18B-2313-4BB0-9CBA-3D63BF16813C}">
      <text>
        <r>
          <rPr>
            <b/>
            <sz val="12"/>
            <color indexed="81"/>
            <rFont val="標楷體"/>
            <family val="4"/>
            <charset val="136"/>
          </rPr>
          <t>注意：
此為下拉式選單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<sst xmlns="http://schemas.openxmlformats.org/spreadsheetml/2006/main" count="3367" uniqueCount="165">
  <si>
    <t>課程開始時間</t>
  </si>
  <si>
    <t>課程結束時間</t>
  </si>
  <si>
    <t>上課地點(縣市)</t>
  </si>
  <si>
    <t>上課地點(鄉鎮區)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</si>
  <si>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</si>
  <si>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</si>
  <si>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</si>
  <si>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</si>
  <si>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</si>
  <si>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</si>
  <si>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</si>
  <si>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</si>
  <si>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</si>
  <si>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</si>
  <si>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</si>
  <si>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</si>
  <si>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</si>
  <si>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</si>
  <si>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</si>
  <si>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</si>
  <si>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</si>
  <si>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</si>
  <si>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</si>
  <si>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</si>
  <si>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</si>
  <si>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</si>
  <si>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</si>
  <si>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</si>
  <si>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4" type="noConversion"/>
  </si>
  <si>
    <t>姓名</t>
    <phoneticPr fontId="4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</si>
  <si>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</si>
  <si>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</si>
  <si>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t>活動名稱</t>
    <phoneticPr fontId="27" type="noConversion"/>
  </si>
  <si>
    <t>活動日期</t>
    <phoneticPr fontId="27" type="noConversion"/>
  </si>
  <si>
    <t>舉辦地點(縣市)</t>
    <phoneticPr fontId="27" type="noConversion"/>
  </si>
  <si>
    <t>舉辦地點(鄉鎮區)</t>
    <phoneticPr fontId="27" type="noConversion"/>
  </si>
  <si>
    <t>舉辦地點(地址)</t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</si>
  <si>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</si>
  <si>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</si>
  <si>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</si>
  <si>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</si>
  <si>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</si>
  <si>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</si>
  <si>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</si>
  <si>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</si>
  <si>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</si>
  <si>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</si>
  <si>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</si>
  <si>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t>課程授課方式</t>
  </si>
  <si>
    <t>課程題目</t>
    <phoneticPr fontId="4" type="noConversion"/>
  </si>
  <si>
    <t>課程點數</t>
    <phoneticPr fontId="4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</si>
  <si>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</si>
  <si>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</si>
  <si>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t>轉換開始</t>
    <phoneticPr fontId="27" type="noConversion"/>
  </si>
  <si>
    <t>轉換結束</t>
    <phoneticPr fontId="27" type="noConversion"/>
  </si>
  <si>
    <t>時數</t>
    <phoneticPr fontId="27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</si>
  <si>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</si>
  <si>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4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</si>
  <si>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</si>
  <si>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7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</si>
  <si>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7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</si>
  <si>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</si>
  <si>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</si>
  <si>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</si>
  <si>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4" type="noConversion"/>
  </si>
  <si>
    <t>課程開始時間(格式為YYYMMDDHHMM)</t>
    <phoneticPr fontId="4" type="noConversion"/>
  </si>
  <si>
    <t>課程結束時間(格式為YYYMMDDHHMM)</t>
    <phoneticPr fontId="4" type="noConversion"/>
  </si>
  <si>
    <t>課程屬性</t>
    <phoneticPr fontId="4" type="noConversion"/>
  </si>
  <si>
    <t>課程類別</t>
    <phoneticPr fontId="4" type="noConversion"/>
  </si>
  <si>
    <t>長照服務人員類別</t>
    <phoneticPr fontId="4" type="noConversion"/>
  </si>
  <si>
    <t>上課地點(縣市)</t>
    <phoneticPr fontId="4" type="noConversion"/>
  </si>
  <si>
    <t>上課地點(鄉鎮區)</t>
    <phoneticPr fontId="4" type="noConversion"/>
  </si>
  <si>
    <t>上課地點(地址)</t>
    <phoneticPr fontId="4" type="noConversion"/>
  </si>
  <si>
    <t>課程名稱</t>
    <phoneticPr fontId="4" type="noConversion"/>
  </si>
  <si>
    <t>課程積分數</t>
    <phoneticPr fontId="4" type="noConversion"/>
  </si>
  <si>
    <t>身分</t>
    <phoneticPr fontId="4" type="noConversion"/>
  </si>
  <si>
    <t>積分審查</t>
    <phoneticPr fontId="4" type="noConversion"/>
  </si>
  <si>
    <t>積分審查不符合原因</t>
    <phoneticPr fontId="4" type="noConversion"/>
  </si>
  <si>
    <t>課程參加人員類別</t>
    <phoneticPr fontId="4" type="noConversion"/>
  </si>
  <si>
    <t>長期照顧服務人員繼續教育積分簽到單</t>
    <phoneticPr fontId="27" type="noConversion"/>
  </si>
  <si>
    <t>辦理單位</t>
    <phoneticPr fontId="27" type="noConversion"/>
  </si>
  <si>
    <t>辦理日期</t>
    <phoneticPr fontId="27" type="noConversion"/>
  </si>
  <si>
    <t>辦理時間</t>
    <phoneticPr fontId="27" type="noConversion"/>
  </si>
  <si>
    <t>辦理地點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</si>
  <si>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</si>
  <si>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</si>
  <si>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</si>
  <si>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</si>
  <si>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</si>
  <si>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</si>
  <si>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</si>
  <si>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</si>
  <si>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</si>
  <si>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4" type="noConversion"/>
  </si>
  <si>
    <t>※每位講師皆須檢附最高學歷畢業證書等證明文件</t>
    <phoneticPr fontId="4" type="noConversion"/>
  </si>
  <si>
    <t>※涉及專業指導課程，如:CPR等訓練，也請一併附上證明</t>
    <phoneticPr fontId="4" type="noConversion"/>
  </si>
  <si>
    <t>長照審字第                號</t>
    <phoneticPr fontId="27" type="noConversion"/>
  </si>
  <si>
    <t>申請日期： 年 月 日</t>
    <phoneticPr fontId="4" type="noConversion"/>
  </si>
  <si>
    <r>
      <t xml:space="preserve">上課地點(地址)
</t>
    </r>
    <r>
      <rPr>
        <sz val="11"/>
        <color rgb="FF000000"/>
        <rFont val="新細明體"/>
        <family val="1"/>
        <charset val="136"/>
      </rPr>
      <t>(若為直播視訊課程請再增加填寫使用之視訊會議軟體)</t>
    </r>
    <phoneticPr fontId="4" type="noConversion"/>
  </si>
  <si>
    <t>積分數(請填課程點數)</t>
    <phoneticPr fontId="4" type="noConversion"/>
  </si>
  <si>
    <t>※本表填寫請勿自行變更格式，表格不敷使用可自行增列</t>
    <phoneticPr fontId="27" type="noConversion"/>
  </si>
  <si>
    <r>
      <rPr>
        <sz val="14"/>
        <color rgb="FF000000"/>
        <rFont val="新細明體"/>
        <family val="1"/>
        <charset val="136"/>
      </rPr>
      <t>課程摘要</t>
    </r>
    <r>
      <rPr>
        <sz val="14"/>
        <color rgb="FFFF0000"/>
        <rFont val="新細明體"/>
        <family val="1"/>
        <charset val="136"/>
      </rPr>
      <t>(200字(含)以上)</t>
    </r>
    <phoneticPr fontId="4" type="noConversion"/>
  </si>
  <si>
    <t>積分申請主責人職稱</t>
    <phoneticPr fontId="4" type="noConversion"/>
  </si>
  <si>
    <t>申請單位(團體)名稱(全銜)</t>
    <phoneticPr fontId="27" type="noConversion"/>
  </si>
  <si>
    <t>偏遠地區加計</t>
    <phoneticPr fontId="4" type="noConversion"/>
  </si>
  <si>
    <t>積分申請聯絡電話</t>
    <phoneticPr fontId="4" type="noConversion"/>
  </si>
  <si>
    <t>積分申請聯絡E-MAIL</t>
    <phoneticPr fontId="4" type="noConversion"/>
  </si>
  <si>
    <t>注意：
1.視訊的課程名稱前方須加註「直播視訊課程」字樣(簡章及申請表皆要)
2.預錄的課程名稱前方須加註「網路課程」字樣(簡章及申請表皆要)</t>
    <phoneticPr fontId="27" type="noConversion"/>
  </si>
  <si>
    <t>直播視訊課程軟體</t>
    <phoneticPr fontId="27" type="noConversion"/>
  </si>
  <si>
    <t>身分驗證(確認身分證是否正確)</t>
    <phoneticPr fontId="4" type="noConversion"/>
  </si>
  <si>
    <t>字母</t>
    <phoneticPr fontId="27" type="noConversion"/>
  </si>
  <si>
    <t>轉換字元</t>
    <phoneticPr fontId="27" type="noConversion"/>
  </si>
  <si>
    <t>縣市</t>
    <phoneticPr fontId="27" type="noConversion"/>
  </si>
  <si>
    <t>臺北市</t>
    <phoneticPr fontId="27" type="noConversion"/>
  </si>
  <si>
    <t>臺中市</t>
    <phoneticPr fontId="27" type="noConversion"/>
  </si>
  <si>
    <t>基隆市</t>
    <phoneticPr fontId="27" type="noConversion"/>
  </si>
  <si>
    <t>臺南市</t>
    <phoneticPr fontId="27" type="noConversion"/>
  </si>
  <si>
    <t>高雄市</t>
    <phoneticPr fontId="27" type="noConversion"/>
  </si>
  <si>
    <t>新北市</t>
    <phoneticPr fontId="27" type="noConversion"/>
  </si>
  <si>
    <t>宜蘭縣</t>
    <phoneticPr fontId="27" type="noConversion"/>
  </si>
  <si>
    <t>桃園市</t>
    <phoneticPr fontId="27" type="noConversion"/>
  </si>
  <si>
    <t>嘉義市</t>
    <phoneticPr fontId="27" type="noConversion"/>
  </si>
  <si>
    <t>新竹縣</t>
    <phoneticPr fontId="27" type="noConversion"/>
  </si>
  <si>
    <t>苗栗縣</t>
    <phoneticPr fontId="27" type="noConversion"/>
  </si>
  <si>
    <t>南投縣</t>
    <phoneticPr fontId="27" type="noConversion"/>
  </si>
  <si>
    <t>彰化縣</t>
    <phoneticPr fontId="27" type="noConversion"/>
  </si>
  <si>
    <t>新竹市</t>
    <phoneticPr fontId="27" type="noConversion"/>
  </si>
  <si>
    <t>雲林縣</t>
    <phoneticPr fontId="27" type="noConversion"/>
  </si>
  <si>
    <t>嘉義縣</t>
    <phoneticPr fontId="27" type="noConversion"/>
  </si>
  <si>
    <t>屏東縣</t>
    <phoneticPr fontId="27" type="noConversion"/>
  </si>
  <si>
    <t>花蓮縣</t>
    <phoneticPr fontId="27" type="noConversion"/>
  </si>
  <si>
    <t>臺東縣</t>
    <phoneticPr fontId="27" type="noConversion"/>
  </si>
  <si>
    <t>金門縣</t>
    <phoneticPr fontId="27" type="noConversion"/>
  </si>
  <si>
    <t>澎湖縣</t>
    <phoneticPr fontId="27" type="noConversion"/>
  </si>
  <si>
    <t>連江縣</t>
    <phoneticPr fontId="27" type="noConversion"/>
  </si>
  <si>
    <t>臺中市(舊)</t>
    <phoneticPr fontId="27" type="noConversion"/>
  </si>
  <si>
    <t>臺南市(舊)</t>
    <phoneticPr fontId="27" type="noConversion"/>
  </si>
  <si>
    <t>高雄縣(舊)</t>
    <phoneticPr fontId="27" type="noConversion"/>
  </si>
  <si>
    <t>陽明山管理局</t>
    <phoneticPr fontId="27" type="noConversion"/>
  </si>
  <si>
    <t>授課者</t>
    <phoneticPr fontId="4" type="noConversion"/>
  </si>
  <si>
    <t xml:space="preserve">備註：
一、「課程開始時間」與「課程結束時間」請分別填寫每堂課之各別上課時間，且不含休息時間，以利帶出積分點數，謝謝。
二、性別議題授課講師必須於教育部性別平等教育資訊網「師資人才」或行政院性別平等會之師資資料庫(包含婦權基金會性別主流化人才資  料庫專家學者及各機關師資人才資料庫)中選取。
三、原住民文化敏感度及能力講師須於「原住民族文化安全導論師資培訓名單」或「長照人員原住民族文化敏感度師資培訓完訓名單」中選取。
四、「主題式套裝課程」將採取「多元師資的概念」每位講師至多安排2堂課程主題，且每位講師每日授課時數不超過6小時為原則。
五、「課程屬性」及「課程類別」欄位，請先行填寫，最終審定結果將由本會審查委員決定之。
</t>
    <phoneticPr fontId="27" type="noConversion"/>
  </si>
  <si>
    <t>偏遠地區加計</t>
    <phoneticPr fontId="4" type="noConversion"/>
  </si>
  <si>
    <t>學員</t>
    <phoneticPr fontId="4" type="noConversion"/>
  </si>
  <si>
    <t>1.授課者積分數為學員積分數x5倍</t>
    <phoneticPr fontId="27" type="noConversion"/>
  </si>
  <si>
    <t>2.完訓人員Excel檔、簽到單(兩者排序請一致)</t>
    <phoneticPr fontId="4" type="noConversion"/>
  </si>
  <si>
    <t>3.偏遠地區加計請依照簽到單順序附上證明</t>
    <phoneticPr fontId="4" type="noConversion"/>
  </si>
  <si>
    <t>4.身份證字號：英文字請大寫、請勿以全形字體輸入</t>
    <phoneticPr fontId="4" type="noConversion"/>
  </si>
  <si>
    <t>4.身份證字號：英文字請大寫、請勿以全形字體輸入</t>
    <phoneticPr fontId="4" type="noConversion"/>
  </si>
  <si>
    <r>
      <rPr>
        <sz val="14"/>
        <rFont val="標楷體"/>
        <family val="4"/>
        <charset val="136"/>
      </rPr>
      <t>※如欲辦理衛生福利部公告之「失智症照顧服務</t>
    </r>
    <r>
      <rPr>
        <sz val="14"/>
        <rFont val="Times New Roman"/>
        <family val="1"/>
      </rPr>
      <t>20</t>
    </r>
    <r>
      <rPr>
        <sz val="14"/>
        <rFont val="標楷體"/>
        <family val="4"/>
        <charset val="136"/>
      </rPr>
      <t>小時訓練課程」、「身心障礙支持服務核心課程訓練」、「</t>
    </r>
    <r>
      <rPr>
        <sz val="14"/>
        <rFont val="Times New Roman"/>
        <family val="1"/>
      </rPr>
      <t>BA08-</t>
    </r>
    <r>
      <rPr>
        <sz val="14"/>
        <rFont val="標楷體"/>
        <family val="4"/>
        <charset val="136"/>
      </rPr>
      <t>足部照護」、「口腔內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懸壅垂之前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及人工氣道管內分泌物之清潔、抽吸與移除」、「照顧實務指導員訓練」、長期照顧專業課程</t>
    </r>
    <r>
      <rPr>
        <sz val="14"/>
        <rFont val="Times New Roman"/>
        <family val="1"/>
      </rPr>
      <t>(Level</t>
    </r>
    <r>
      <rPr>
        <sz val="14"/>
        <rFont val="標楷體"/>
        <family val="4"/>
        <charset val="136"/>
      </rPr>
      <t>Ⅱ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、長期照顧整合課程</t>
    </r>
    <r>
      <rPr>
        <sz val="14"/>
        <rFont val="Times New Roman"/>
        <family val="1"/>
      </rPr>
      <t>(Level</t>
    </r>
    <r>
      <rPr>
        <sz val="14"/>
        <rFont val="標楷體"/>
        <family val="4"/>
        <charset val="136"/>
      </rPr>
      <t>Ⅲ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，開課機構應於</t>
    </r>
    <r>
      <rPr>
        <sz val="14"/>
        <color rgb="FFFF0000"/>
        <rFont val="標楷體"/>
        <family val="4"/>
        <charset val="136"/>
      </rPr>
      <t>完訓日起</t>
    </r>
    <r>
      <rPr>
        <sz val="14"/>
        <color rgb="FFFF0000"/>
        <rFont val="Times New Roman"/>
        <family val="1"/>
      </rPr>
      <t>14</t>
    </r>
    <r>
      <rPr>
        <sz val="14"/>
        <color rgb="FFFF0000"/>
        <rFont val="標楷體"/>
        <family val="4"/>
        <charset val="136"/>
      </rPr>
      <t>個日曆天內</t>
    </r>
    <r>
      <rPr>
        <sz val="14"/>
        <rFont val="標楷體"/>
        <family val="4"/>
        <charset val="136"/>
      </rPr>
      <t>，提送相關訓練成果供本會審認；非前揭長照繼續教育課程，開課機構於</t>
    </r>
    <r>
      <rPr>
        <sz val="14"/>
        <color rgb="FFFF0000"/>
        <rFont val="標楷體"/>
        <family val="4"/>
        <charset val="136"/>
      </rPr>
      <t>完訓日起</t>
    </r>
    <r>
      <rPr>
        <sz val="14"/>
        <color rgb="FFFF0000"/>
        <rFont val="Times New Roman"/>
        <family val="1"/>
      </rPr>
      <t>30</t>
    </r>
    <r>
      <rPr>
        <sz val="14"/>
        <color rgb="FFFF0000"/>
        <rFont val="標楷體"/>
        <family val="4"/>
        <charset val="136"/>
      </rPr>
      <t>個日曆天內</t>
    </r>
    <r>
      <rPr>
        <sz val="14"/>
        <rFont val="標楷體"/>
        <family val="4"/>
        <charset val="136"/>
      </rPr>
      <t>，提送相關完訓成果供本會審認。</t>
    </r>
    <phoneticPr fontId="27" type="noConversion"/>
  </si>
  <si>
    <t>課程辦理方式</t>
    <phoneticPr fontId="27" type="noConversion"/>
  </si>
  <si>
    <t>※每個欄位皆必填，若無「協辦單位」請填無</t>
    <phoneticPr fontId="4" type="noConversion"/>
  </si>
  <si>
    <t>積分申請主責人姓名</t>
    <phoneticPr fontId="27" type="noConversion"/>
  </si>
  <si>
    <t>積分申請主責人
身分證字號</t>
    <phoneticPr fontId="4" type="noConversion"/>
  </si>
  <si>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長照機構、教學醫院、專科以上學校、醫學會、學會、公會、
協會、財團法人、主管機關或政府機關舉辦之長照、老人福利與身障專業相關繼續教育課程。</t>
    </r>
    <phoneticPr fontId="4" type="noConversion"/>
  </si>
  <si>
    <r>
      <rPr>
        <b/>
        <sz val="14"/>
        <color rgb="FFFF0000"/>
        <rFont val="標楷體"/>
        <family val="4"/>
        <charset val="136"/>
      </rPr>
      <t xml:space="preserve">若申請直播課程請填寫此欄位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此為下拉式選單</t>
    </r>
    <r>
      <rPr>
        <b/>
        <sz val="14"/>
        <rFont val="Times New Roman"/>
        <family val="1"/>
      </rPr>
      <t>)</t>
    </r>
    <phoneticPr fontId="27" type="noConversion"/>
  </si>
  <si>
    <r>
      <t>備註：
1.未簽退者，該次積分不予認可。(至少需每半日簽到、簽退一次)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如下：A.照顧服務人員/B.居家服務督導員/C.社會工作師、社會工作人員及醫事人員/D.照顧管理專員及照顧管理督導/E.長照服務相關計畫之人員/ F.不限(多身分)/X不須申請長照積分
3.開課單位需於課後回傳簽到表影本及確實填寫「4.課程完訓人員匯入」表，相關積分始可採認。
4.完訓學員名冊Excel檔、簽到單(兩者排序請一致)。
5.偏遠地區加計者，請附在職證明影本或佐證文件掃描檔案備查。(請依照簽到單順序附上證明)
6.本表填寫請勿自行變更格式，表格不敷使用可自行增列。</t>
    </r>
    <phoneticPr fontId="27" type="noConversion"/>
  </si>
  <si>
    <t>課程主題</t>
    <phoneticPr fontId="27" type="noConversion"/>
  </si>
  <si>
    <r>
      <t xml:space="preserve">5-8 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</si>
  <si>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t>8-16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</si>
  <si>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t>16-24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</si>
  <si>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t>24-32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</si>
  <si>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t>32-40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</si>
  <si>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t>40-80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</si>
  <si>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t>版本11307</t>
    <phoneticPr fontId="4" type="noConversion"/>
  </si>
  <si>
    <t>※於本會申請，辦訓(開課)單位須為主辦單位，收據僅開立申請單位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</si>
</sst>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400]h:mm:ss\ AM/PM"/>
    <numFmt numFmtId="177" formatCode="[&gt;99999999]0000\-000\-000;000\-000\-000"/>
    <numFmt numFmtId="178" formatCode="0_);[Red]\(0\)"/>
    <numFmt numFmtId="179" formatCode="0.00_);[Red]\(0.00\)"/>
  </numFmts>
  <fonts count="87" x14ac:knownFonts="1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8"/>
      <color rgb="FFFF0000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name val="新細明體"/>
      <family val="1"/>
      <charset val="136"/>
      <scheme val="major"/>
    </font>
    <font>
      <sz val="20"/>
      <name val="標楷體"/>
      <family val="4"/>
      <charset val="136"/>
    </font>
    <font>
      <sz val="14"/>
      <color rgb="FFFF000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2"/>
      <color indexed="81"/>
      <name val="標楷體"/>
      <family val="4"/>
      <charset val="136"/>
    </font>
    <font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4"/>
      <charset val="136"/>
    </font>
    <font>
      <b/>
      <sz val="14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6" fillId="0" borderId="0"/>
    <xf numFmtId="0" fontId="1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10" xfId="0" applyBorder="1">
      <alignment vertical="center"/>
    </xf>
    <xf numFmtId="0" fontId="3" fillId="0" borderId="0" xfId="42" applyAlignment="1">
      <alignment horizontal="left" vertical="center"/>
    </xf>
    <xf numFmtId="0" fontId="3" fillId="0" borderId="10" xfId="42" applyBorder="1" applyAlignment="1">
      <alignment horizontal="center" vertical="center"/>
    </xf>
    <xf numFmtId="0" fontId="3" fillId="0" borderId="10" xfId="42" applyBorder="1" applyAlignment="1" applyProtection="1">
      <alignment horizontal="left" vertical="center" wrapText="1"/>
      <protection locked="0"/>
    </xf>
    <xf numFmtId="0" fontId="3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3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3" fillId="0" borderId="0" xfId="42" applyAlignment="1">
      <alignment horizontal="center" vertical="center"/>
    </xf>
    <xf numFmtId="49" fontId="5" fillId="0" borderId="0" xfId="43" applyNumberFormat="1"/>
    <xf numFmtId="49" fontId="5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3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3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3" fillId="0" borderId="14" xfId="42" applyBorder="1" applyAlignment="1">
      <alignment horizontal="left" vertical="center"/>
    </xf>
    <xf numFmtId="176" fontId="3" fillId="0" borderId="14" xfId="42" applyNumberFormat="1" applyBorder="1" applyAlignment="1">
      <alignment horizontal="left" vertical="center"/>
    </xf>
    <xf numFmtId="0" fontId="34" fillId="0" borderId="15" xfId="42" applyFont="1" applyBorder="1" applyAlignment="1">
      <alignment horizontal="center" vertical="center"/>
    </xf>
    <xf numFmtId="0" fontId="34" fillId="0" borderId="16" xfId="42" applyFont="1" applyBorder="1" applyAlignment="1">
      <alignment horizontal="center" vertical="center"/>
    </xf>
    <xf numFmtId="0" fontId="3" fillId="0" borderId="17" xfId="42" applyBorder="1" applyAlignment="1">
      <alignment horizontal="left" vertical="center"/>
    </xf>
    <xf numFmtId="0" fontId="3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3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3" fillId="0" borderId="10" xfId="42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20" fontId="0" fillId="0" borderId="10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justify" vertical="center" wrapText="1"/>
    </xf>
    <xf numFmtId="0" fontId="50" fillId="0" borderId="0" xfId="0" applyFont="1" applyAlignment="1">
      <alignment horizontal="center" vertical="center"/>
    </xf>
    <xf numFmtId="0" fontId="49" fillId="19" borderId="0" xfId="0" applyFont="1" applyFill="1" applyAlignment="1">
      <alignment horizontal="center" vertical="center"/>
    </xf>
    <xf numFmtId="0" fontId="49" fillId="20" borderId="0" xfId="0" applyFont="1" applyFill="1" applyAlignment="1">
      <alignment horizontal="center" vertical="center"/>
    </xf>
    <xf numFmtId="20" fontId="0" fillId="22" borderId="10" xfId="0" applyNumberFormat="1" applyFill="1" applyBorder="1">
      <alignment vertical="center"/>
    </xf>
    <xf numFmtId="49" fontId="55" fillId="0" borderId="10" xfId="43" applyNumberFormat="1" applyFont="1" applyBorder="1" applyAlignment="1">
      <alignment vertical="top"/>
    </xf>
    <xf numFmtId="49" fontId="5" fillId="23" borderId="10" xfId="43" applyNumberFormat="1" applyFill="1" applyBorder="1" applyAlignment="1">
      <alignment vertical="top"/>
    </xf>
    <xf numFmtId="49" fontId="55" fillId="0" borderId="10" xfId="43" applyNumberFormat="1" applyFont="1" applyBorder="1"/>
    <xf numFmtId="0" fontId="5" fillId="0" borderId="10" xfId="43" applyBorder="1"/>
    <xf numFmtId="0" fontId="5" fillId="0" borderId="10" xfId="43" applyBorder="1" applyAlignment="1">
      <alignment horizontal="left" vertical="top" wrapText="1"/>
    </xf>
    <xf numFmtId="0" fontId="5" fillId="0" borderId="10" xfId="43" applyBorder="1" applyAlignment="1">
      <alignment vertical="top" wrapText="1"/>
    </xf>
    <xf numFmtId="0" fontId="5" fillId="23" borderId="10" xfId="43" applyFill="1" applyBorder="1" applyAlignment="1">
      <alignment vertical="top"/>
    </xf>
    <xf numFmtId="0" fontId="5" fillId="0" borderId="10" xfId="43" applyBorder="1" applyAlignment="1">
      <alignment horizontal="left" vertical="top"/>
    </xf>
    <xf numFmtId="0" fontId="5" fillId="0" borderId="10" xfId="43" applyBorder="1" applyAlignment="1">
      <alignment vertical="top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17" borderId="10" xfId="0" applyFill="1" applyBorder="1" applyAlignment="1">
      <alignment horizontal="left" vertical="center"/>
    </xf>
    <xf numFmtId="0" fontId="24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vertical="center" wrapText="1"/>
    </xf>
    <xf numFmtId="0" fontId="0" fillId="22" borderId="10" xfId="0" applyFill="1" applyBorder="1">
      <alignment vertical="center"/>
    </xf>
    <xf numFmtId="0" fontId="23" fillId="22" borderId="10" xfId="0" applyFont="1" applyFill="1" applyBorder="1">
      <alignment vertical="center"/>
    </xf>
    <xf numFmtId="0" fontId="25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 vertical="top" wrapText="1"/>
    </xf>
    <xf numFmtId="0" fontId="0" fillId="22" borderId="10" xfId="0" applyFill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53" fillId="21" borderId="10" xfId="0" applyFont="1" applyFill="1" applyBorder="1" applyAlignment="1">
      <alignment vertical="center" wrapText="1"/>
    </xf>
    <xf numFmtId="0" fontId="53" fillId="21" borderId="10" xfId="0" applyFont="1" applyFill="1" applyBorder="1" applyAlignment="1">
      <alignment horizontal="center" vertical="center"/>
    </xf>
    <xf numFmtId="0" fontId="1" fillId="0" borderId="0" xfId="47">
      <alignment vertical="center"/>
    </xf>
    <xf numFmtId="0" fontId="26" fillId="0" borderId="24" xfId="43" applyFont="1" applyBorder="1" applyAlignment="1">
      <alignment horizontal="center" vertical="center"/>
    </xf>
    <xf numFmtId="0" fontId="28" fillId="0" borderId="24" xfId="43" applyFont="1" applyBorder="1" applyAlignment="1">
      <alignment horizontal="center" vertical="center" wrapText="1"/>
    </xf>
    <xf numFmtId="0" fontId="26" fillId="0" borderId="10" xfId="47" applyFont="1" applyBorder="1" applyAlignment="1">
      <alignment horizontal="center" vertical="center"/>
    </xf>
    <xf numFmtId="0" fontId="1" fillId="0" borderId="10" xfId="47" applyBorder="1">
      <alignment vertical="center"/>
    </xf>
    <xf numFmtId="0" fontId="5" fillId="0" borderId="10" xfId="46" applyFont="1" applyBorder="1" applyProtection="1">
      <protection locked="0"/>
    </xf>
    <xf numFmtId="49" fontId="5" fillId="0" borderId="10" xfId="46" applyNumberFormat="1" applyFont="1" applyBorder="1" applyAlignment="1" applyProtection="1">
      <alignment vertical="top"/>
      <protection locked="0"/>
    </xf>
    <xf numFmtId="49" fontId="56" fillId="0" borderId="0" xfId="46" applyNumberFormat="1" applyProtection="1">
      <protection locked="0"/>
    </xf>
    <xf numFmtId="0" fontId="3" fillId="0" borderId="0" xfId="42" applyAlignment="1" applyProtection="1">
      <alignment horizontal="center" vertical="center"/>
      <protection locked="0"/>
    </xf>
    <xf numFmtId="0" fontId="29" fillId="0" borderId="0" xfId="42" applyFont="1" applyAlignment="1">
      <alignment horizontal="left" vertical="center"/>
    </xf>
    <xf numFmtId="0" fontId="0" fillId="22" borderId="10" xfId="0" applyFill="1" applyBorder="1" applyAlignment="1">
      <alignment horizontal="center" vertical="center"/>
    </xf>
    <xf numFmtId="0" fontId="3" fillId="0" borderId="14" xfId="42" applyBorder="1" applyAlignment="1">
      <alignment horizontal="left" vertical="center" wrapText="1"/>
    </xf>
    <xf numFmtId="0" fontId="0" fillId="17" borderId="10" xfId="0" applyFill="1" applyBorder="1" applyAlignment="1">
      <alignment horizontal="left" vertical="center" wrapText="1"/>
    </xf>
    <xf numFmtId="49" fontId="5" fillId="0" borderId="10" xfId="46" applyNumberFormat="1" applyFont="1" applyBorder="1" applyProtection="1">
      <protection locked="0"/>
    </xf>
    <xf numFmtId="49" fontId="55" fillId="23" borderId="10" xfId="43" applyNumberFormat="1" applyFont="1" applyFill="1" applyBorder="1" applyAlignment="1">
      <alignment vertical="top"/>
    </xf>
    <xf numFmtId="0" fontId="65" fillId="17" borderId="10" xfId="0" applyFont="1" applyFill="1" applyBorder="1" applyAlignment="1">
      <alignment horizontal="left" vertical="center"/>
    </xf>
    <xf numFmtId="0" fontId="66" fillId="0" borderId="0" xfId="42" applyFont="1" applyAlignment="1">
      <alignment horizontal="center" vertical="center"/>
    </xf>
    <xf numFmtId="0" fontId="32" fillId="0" borderId="0" xfId="42" applyFont="1" applyAlignment="1">
      <alignment horizontal="left" vertical="center"/>
    </xf>
    <xf numFmtId="0" fontId="67" fillId="0" borderId="0" xfId="42" applyFont="1" applyAlignment="1">
      <alignment horizontal="left" vertical="center"/>
    </xf>
    <xf numFmtId="0" fontId="38" fillId="0" borderId="14" xfId="42" applyFont="1" applyBorder="1" applyAlignment="1">
      <alignment horizontal="left" vertical="center"/>
    </xf>
    <xf numFmtId="0" fontId="62" fillId="0" borderId="13" xfId="42" applyFont="1" applyBorder="1" applyAlignment="1">
      <alignment horizontal="center" vertical="center" wrapText="1"/>
    </xf>
    <xf numFmtId="0" fontId="62" fillId="0" borderId="11" xfId="42" applyFont="1" applyBorder="1" applyAlignment="1">
      <alignment horizontal="center" vertical="center" wrapText="1"/>
    </xf>
    <xf numFmtId="0" fontId="62" fillId="0" borderId="0" xfId="42" applyFont="1" applyAlignment="1">
      <alignment horizontal="center" vertical="center" wrapText="1"/>
    </xf>
    <xf numFmtId="0" fontId="34" fillId="0" borderId="0" xfId="42" applyFont="1" applyAlignment="1">
      <alignment horizontal="right" vertical="center"/>
    </xf>
    <xf numFmtId="0" fontId="41" fillId="0" borderId="0" xfId="42" applyFont="1" applyAlignment="1">
      <alignment vertical="center" wrapText="1"/>
    </xf>
    <xf numFmtId="0" fontId="31" fillId="0" borderId="19" xfId="42" applyFont="1" applyBorder="1" applyAlignment="1">
      <alignment horizontal="center" vertical="center"/>
    </xf>
    <xf numFmtId="0" fontId="70" fillId="24" borderId="0" xfId="0" applyFont="1" applyFill="1">
      <alignment vertical="center"/>
    </xf>
    <xf numFmtId="0" fontId="71" fillId="24" borderId="0" xfId="0" applyFont="1" applyFill="1">
      <alignment vertical="center"/>
    </xf>
    <xf numFmtId="0" fontId="72" fillId="25" borderId="25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72" fillId="25" borderId="26" xfId="0" applyFon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49" fontId="56" fillId="0" borderId="10" xfId="46" applyNumberFormat="1" applyBorder="1" applyProtection="1">
      <protection locked="0"/>
    </xf>
    <xf numFmtId="178" fontId="26" fillId="0" borderId="0" xfId="0" applyNumberFormat="1" applyFont="1" applyAlignment="1" applyProtection="1">
      <alignment horizontal="center" vertical="center"/>
      <protection locked="0"/>
    </xf>
    <xf numFmtId="0" fontId="60" fillId="0" borderId="0" xfId="42" applyFont="1" applyProtection="1">
      <alignment vertical="center"/>
      <protection locked="0"/>
    </xf>
    <xf numFmtId="0" fontId="30" fillId="0" borderId="0" xfId="42" applyFont="1" applyProtection="1">
      <alignment vertical="center"/>
      <protection locked="0"/>
    </xf>
    <xf numFmtId="178" fontId="26" fillId="0" borderId="0" xfId="0" applyNumberFormat="1" applyFont="1" applyAlignment="1">
      <alignment horizontal="center" vertical="center"/>
    </xf>
    <xf numFmtId="179" fontId="26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49" fontId="5" fillId="22" borderId="10" xfId="46" applyNumberFormat="1" applyFont="1" applyFill="1" applyBorder="1" applyAlignment="1" applyProtection="1">
      <alignment horizontal="center"/>
      <protection locked="0"/>
    </xf>
    <xf numFmtId="0" fontId="74" fillId="0" borderId="0" xfId="42" applyFont="1" applyAlignment="1">
      <alignment horizontal="left" vertical="center"/>
    </xf>
    <xf numFmtId="49" fontId="55" fillId="0" borderId="10" xfId="46" applyNumberFormat="1" applyFont="1" applyBorder="1"/>
    <xf numFmtId="49" fontId="55" fillId="0" borderId="10" xfId="46" applyNumberFormat="1" applyFont="1" applyBorder="1" applyAlignment="1">
      <alignment wrapText="1"/>
    </xf>
    <xf numFmtId="49" fontId="5" fillId="0" borderId="10" xfId="46" applyNumberFormat="1" applyFont="1" applyBorder="1"/>
    <xf numFmtId="49" fontId="5" fillId="22" borderId="10" xfId="46" applyNumberFormat="1" applyFont="1" applyFill="1" applyBorder="1" applyAlignment="1">
      <alignment horizontal="center"/>
    </xf>
    <xf numFmtId="0" fontId="26" fillId="21" borderId="0" xfId="0" applyFont="1" applyFill="1" applyAlignment="1">
      <alignment horizontal="center" vertical="center"/>
    </xf>
    <xf numFmtId="0" fontId="62" fillId="0" borderId="0" xfId="42" applyFont="1">
      <alignment vertical="center"/>
    </xf>
    <xf numFmtId="49" fontId="56" fillId="0" borderId="0" xfId="46" applyNumberFormat="1"/>
    <xf numFmtId="0" fontId="60" fillId="0" borderId="0" xfId="42" applyFont="1" applyAlignment="1" applyProtection="1">
      <alignment vertical="center" wrapText="1"/>
      <protection locked="0"/>
    </xf>
    <xf numFmtId="0" fontId="60" fillId="0" borderId="0" xfId="42" applyFont="1" applyAlignment="1" applyProtection="1">
      <alignment horizontal="left" vertical="center" wrapText="1"/>
      <protection locked="0"/>
    </xf>
    <xf numFmtId="0" fontId="41" fillId="0" borderId="15" xfId="42" applyFont="1" applyBorder="1" applyAlignment="1">
      <alignment vertical="top" wrapText="1"/>
    </xf>
    <xf numFmtId="0" fontId="41" fillId="0" borderId="0" xfId="42" applyFont="1" applyAlignment="1">
      <alignment vertical="top" wrapText="1"/>
    </xf>
    <xf numFmtId="0" fontId="5" fillId="0" borderId="19" xfId="42" applyFont="1" applyBorder="1" applyAlignment="1">
      <alignment horizontal="left" vertical="center" wrapText="1"/>
    </xf>
    <xf numFmtId="0" fontId="84" fillId="0" borderId="0" xfId="42" applyFont="1" applyAlignment="1">
      <alignment vertical="center" wrapText="1"/>
    </xf>
    <xf numFmtId="0" fontId="37" fillId="0" borderId="27" xfId="0" applyFont="1" applyBorder="1" applyAlignment="1">
      <alignment horizontal="justify" vertical="center" wrapText="1"/>
    </xf>
    <xf numFmtId="0" fontId="86" fillId="0" borderId="15" xfId="42" applyFont="1" applyBorder="1" applyAlignment="1">
      <alignment horizontal="center" vertical="center" wrapText="1"/>
    </xf>
    <xf numFmtId="0" fontId="86" fillId="0" borderId="0" xfId="42" applyFont="1" applyAlignment="1">
      <alignment horizontal="center" vertical="center" wrapText="1"/>
    </xf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82" fillId="0" borderId="15" xfId="42" applyFont="1" applyBorder="1" applyAlignment="1">
      <alignment horizontal="left" vertical="top" wrapText="1"/>
    </xf>
    <xf numFmtId="0" fontId="80" fillId="0" borderId="0" xfId="42" applyFont="1" applyAlignment="1">
      <alignment horizontal="left" vertical="top" wrapText="1"/>
    </xf>
    <xf numFmtId="0" fontId="80" fillId="0" borderId="15" xfId="42" applyFont="1" applyBorder="1" applyAlignment="1">
      <alignment horizontal="left" vertical="top" wrapText="1"/>
    </xf>
    <xf numFmtId="0" fontId="79" fillId="0" borderId="15" xfId="42" applyFont="1" applyBorder="1" applyAlignment="1">
      <alignment horizontal="left" vertical="center" wrapText="1"/>
    </xf>
    <xf numFmtId="0" fontId="75" fillId="0" borderId="0" xfId="42" applyFont="1" applyAlignment="1">
      <alignment horizontal="left" vertical="center" wrapText="1"/>
    </xf>
    <xf numFmtId="0" fontId="75" fillId="0" borderId="15" xfId="42" applyFont="1" applyBorder="1" applyAlignment="1">
      <alignment horizontal="left" vertical="center" wrapText="1"/>
    </xf>
    <xf numFmtId="0" fontId="76" fillId="21" borderId="0" xfId="42" applyFont="1" applyFill="1" applyAlignment="1">
      <alignment horizontal="center" vertical="center"/>
    </xf>
    <xf numFmtId="0" fontId="40" fillId="21" borderId="0" xfId="42" applyFont="1" applyFill="1" applyAlignment="1">
      <alignment horizontal="center" vertical="center"/>
    </xf>
    <xf numFmtId="0" fontId="30" fillId="0" borderId="0" xfId="42" applyFont="1" applyAlignment="1">
      <alignment horizontal="left" vertical="center"/>
    </xf>
    <xf numFmtId="0" fontId="60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top" wrapText="1"/>
    </xf>
    <xf numFmtId="0" fontId="41" fillId="0" borderId="15" xfId="42" applyFont="1" applyBorder="1" applyAlignment="1">
      <alignment horizontal="left" vertical="center" wrapText="1"/>
    </xf>
    <xf numFmtId="0" fontId="41" fillId="0" borderId="0" xfId="42" applyFont="1" applyAlignment="1">
      <alignment horizontal="left" vertical="center" wrapText="1"/>
    </xf>
    <xf numFmtId="0" fontId="3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57" fillId="0" borderId="23" xfId="43" applyFont="1" applyBorder="1" applyAlignment="1">
      <alignment vertical="center"/>
    </xf>
    <xf numFmtId="0" fontId="57" fillId="0" borderId="22" xfId="43" applyFont="1" applyBorder="1" applyAlignment="1">
      <alignment vertical="center"/>
    </xf>
    <xf numFmtId="0" fontId="68" fillId="0" borderId="0" xfId="43" applyFont="1" applyAlignment="1">
      <alignment horizontal="center" vertical="center"/>
    </xf>
    <xf numFmtId="0" fontId="69" fillId="0" borderId="0" xfId="43" applyFont="1" applyAlignment="1">
      <alignment vertical="center"/>
    </xf>
    <xf numFmtId="0" fontId="58" fillId="0" borderId="21" xfId="43" applyFont="1" applyBorder="1" applyAlignment="1">
      <alignment horizontal="center" vertical="center"/>
    </xf>
    <xf numFmtId="0" fontId="28" fillId="0" borderId="21" xfId="43" applyFont="1" applyBorder="1" applyAlignment="1">
      <alignment horizontal="left" vertical="top" wrapText="1"/>
    </xf>
    <xf numFmtId="0" fontId="28" fillId="0" borderId="23" xfId="43" applyFont="1" applyBorder="1" applyAlignment="1">
      <alignment horizontal="left" vertical="top" wrapText="1"/>
    </xf>
    <xf numFmtId="0" fontId="57" fillId="0" borderId="23" xfId="43" applyFont="1" applyBorder="1" applyAlignment="1">
      <alignment horizontal="left" vertical="top"/>
    </xf>
    <xf numFmtId="0" fontId="57" fillId="0" borderId="22" xfId="43" applyFont="1" applyBorder="1" applyAlignment="1">
      <alignment horizontal="left" vertical="top"/>
    </xf>
    <xf numFmtId="0" fontId="34" fillId="0" borderId="23" xfId="43" applyFont="1" applyBorder="1" applyAlignment="1">
      <alignment horizontal="center" vertical="center"/>
    </xf>
    <xf numFmtId="0" fontId="34" fillId="0" borderId="21" xfId="43" applyFont="1" applyBorder="1" applyAlignment="1">
      <alignment horizontal="left" vertical="center"/>
    </xf>
    <xf numFmtId="0" fontId="57" fillId="0" borderId="23" xfId="43" applyFont="1" applyBorder="1" applyAlignment="1">
      <alignment horizontal="left" vertical="center"/>
    </xf>
    <xf numFmtId="0" fontId="57" fillId="0" borderId="22" xfId="43" applyFont="1" applyBorder="1" applyAlignment="1">
      <alignment horizontal="left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2;&#20844;&#25991;/05&#21321;&#22948;/01_&#35506;&#31243;&#23529;&#26597;(&#31309;&#20998;&#35469;&#21487;)/04_&#26412;&#26371;&#31309;&#20998;&#31995;&#32113;/&#26032;&#31995;&#32113;&#24314;&#32622;-&#35582;&#20126;&#20811;(1110120)/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 codeName="工作表1">
    <tabColor rgb="FFEB8D8D"/>
  </sheetPr>
  <dimension ref="B1:L30"/>
  <sheetViews>
    <sheetView topLeftCell="A6" zoomScale="85" zoomScaleNormal="85" workbookViewId="0">
      <selection activeCell="G3" sqref="G3"/>
    </sheetView>
  </sheetViews>
  <sheetFormatPr defaultRowHeight="16.5" x14ac:dyDescent="0.25"/>
  <cols>
    <col min="1" max="1" width="5.625" style="13" customWidth="1"/>
    <col min="2" max="2" width="26.625" style="9" customWidth="1"/>
    <col min="3" max="3" width="60.625" style="13" customWidth="1"/>
    <col min="4" max="4" width="9" style="13"/>
    <col min="5" max="5" width="18.75" style="13" bestFit="1" customWidth="1"/>
    <col min="6" max="10" width="9" style="13"/>
    <col min="11" max="11" width="9" style="13" customWidth="1"/>
    <col min="12" max="16384" width="9" style="13"/>
  </cols>
  <sheetData>
    <row r="1" spans="2:12" ht="21.95" customHeight="1" x14ac:dyDescent="0.25">
      <c r="B1" s="137" t="s">
        <v>30</v>
      </c>
      <c r="C1" s="137"/>
      <c r="D1" s="12"/>
    </row>
    <row r="2" spans="2:12" ht="27.75" x14ac:dyDescent="0.25">
      <c r="B2" s="138" t="s">
        <v>31</v>
      </c>
      <c r="C2" s="138"/>
      <c r="D2" s="97"/>
      <c r="E2" s="120" t="s">
        <v>163</v>
      </c>
    </row>
    <row r="3" spans="2:12" ht="27.75" x14ac:dyDescent="0.25">
      <c r="B3" s="102" t="s">
        <v>149</v>
      </c>
      <c r="C3" s="12"/>
      <c r="D3" s="97"/>
      <c r="E3" s="98"/>
    </row>
    <row r="4" spans="2:12" ht="28.5" thickBot="1" x14ac:dyDescent="0.3">
      <c r="B4" s="14"/>
      <c r="C4" s="103" t="s">
        <v>97</v>
      </c>
      <c r="D4" s="14"/>
    </row>
    <row r="5" spans="2:12" ht="39.950000000000003" customHeight="1" x14ac:dyDescent="0.25">
      <c r="B5" s="101" t="s">
        <v>103</v>
      </c>
      <c r="C5" s="15"/>
      <c r="E5" s="145" t="s">
        <v>150</v>
      </c>
      <c r="F5" s="146"/>
      <c r="G5" s="146"/>
      <c r="H5" s="146"/>
      <c r="I5" s="146"/>
      <c r="J5" s="146"/>
    </row>
    <row r="6" spans="2:12" ht="39.950000000000003" customHeight="1" x14ac:dyDescent="0.25">
      <c r="B6" s="16" t="s">
        <v>32</v>
      </c>
      <c r="C6" s="17"/>
      <c r="D6" s="142" t="s">
        <v>107</v>
      </c>
      <c r="E6" s="143"/>
      <c r="F6" s="143"/>
      <c r="G6" s="143"/>
      <c r="H6" s="143"/>
      <c r="I6" s="143"/>
      <c r="J6" s="143"/>
      <c r="K6" s="143"/>
    </row>
    <row r="7" spans="2:12" ht="39.950000000000003" customHeight="1" x14ac:dyDescent="0.25">
      <c r="B7" s="16" t="s">
        <v>33</v>
      </c>
      <c r="C7" s="91"/>
      <c r="D7" s="144"/>
      <c r="E7" s="143"/>
      <c r="F7" s="143"/>
      <c r="G7" s="143"/>
      <c r="H7" s="143"/>
      <c r="I7" s="143"/>
      <c r="J7" s="143"/>
      <c r="K7" s="143"/>
    </row>
    <row r="8" spans="2:12" ht="39.950000000000003" customHeight="1" x14ac:dyDescent="0.25">
      <c r="B8" s="16" t="s">
        <v>34</v>
      </c>
      <c r="C8" s="18"/>
      <c r="D8" s="142" t="s">
        <v>164</v>
      </c>
      <c r="E8" s="143"/>
      <c r="F8" s="143"/>
      <c r="G8" s="143"/>
      <c r="H8" s="143"/>
      <c r="I8" s="143"/>
      <c r="J8" s="143"/>
      <c r="K8" s="143"/>
    </row>
    <row r="9" spans="2:12" ht="39.950000000000003" customHeight="1" x14ac:dyDescent="0.25">
      <c r="B9" s="19" t="s">
        <v>35</v>
      </c>
      <c r="C9" s="17"/>
      <c r="D9" s="139" t="s">
        <v>148</v>
      </c>
      <c r="E9" s="140"/>
      <c r="F9" s="140"/>
      <c r="G9" s="140"/>
      <c r="H9" s="140"/>
      <c r="I9" s="140"/>
      <c r="J9" s="140"/>
      <c r="K9" s="140"/>
      <c r="L9" s="131"/>
    </row>
    <row r="10" spans="2:12" ht="39.950000000000003" customHeight="1" x14ac:dyDescent="0.25">
      <c r="B10" s="20" t="s">
        <v>36</v>
      </c>
      <c r="C10" s="21"/>
      <c r="D10" s="141"/>
      <c r="E10" s="140"/>
      <c r="F10" s="140"/>
      <c r="G10" s="140"/>
      <c r="H10" s="140"/>
      <c r="I10" s="140"/>
      <c r="J10" s="140"/>
      <c r="K10" s="140"/>
      <c r="L10" s="131"/>
    </row>
    <row r="11" spans="2:12" ht="39.950000000000003" customHeight="1" x14ac:dyDescent="0.25">
      <c r="B11" s="20" t="s">
        <v>37</v>
      </c>
      <c r="C11" s="21"/>
      <c r="D11" s="141"/>
      <c r="E11" s="140"/>
      <c r="F11" s="140"/>
      <c r="G11" s="140"/>
      <c r="H11" s="140"/>
      <c r="I11" s="140"/>
      <c r="J11" s="140"/>
      <c r="K11" s="140"/>
      <c r="L11" s="131"/>
    </row>
    <row r="12" spans="2:12" ht="39.950000000000003" customHeight="1" x14ac:dyDescent="0.25">
      <c r="B12" s="20" t="s">
        <v>38</v>
      </c>
      <c r="C12" s="22"/>
      <c r="D12" s="130"/>
      <c r="E12" s="131"/>
      <c r="F12" s="131"/>
      <c r="G12" s="131"/>
      <c r="H12" s="131"/>
      <c r="I12" s="131"/>
      <c r="J12" s="131"/>
      <c r="K12" s="131"/>
      <c r="L12" s="131"/>
    </row>
    <row r="13" spans="2:12" ht="39.950000000000003" customHeight="1" x14ac:dyDescent="0.25">
      <c r="B13" s="20" t="s">
        <v>39</v>
      </c>
      <c r="C13" s="22"/>
    </row>
    <row r="14" spans="2:12" ht="39.950000000000003" customHeight="1" x14ac:dyDescent="0.25">
      <c r="B14" s="20" t="s">
        <v>40</v>
      </c>
      <c r="C14" s="21"/>
    </row>
    <row r="15" spans="2:12" ht="53.25" customHeight="1" thickBot="1" x14ac:dyDescent="0.3">
      <c r="B15" s="23" t="s">
        <v>41</v>
      </c>
      <c r="C15" s="132" t="s">
        <v>153</v>
      </c>
    </row>
    <row r="16" spans="2:12" ht="39.950000000000003" customHeight="1" thickBot="1" x14ac:dyDescent="0.3">
      <c r="B16" s="23" t="s">
        <v>108</v>
      </c>
      <c r="C16" s="105"/>
      <c r="D16" s="135" t="s">
        <v>154</v>
      </c>
      <c r="E16" s="136"/>
      <c r="F16" s="136"/>
      <c r="G16" s="133"/>
      <c r="H16" s="133"/>
      <c r="I16" s="133"/>
      <c r="J16" s="104"/>
      <c r="K16" s="104"/>
    </row>
    <row r="17" spans="2:6" ht="17.25" thickBot="1" x14ac:dyDescent="0.3">
      <c r="C17" s="25"/>
      <c r="D17" s="26"/>
    </row>
    <row r="18" spans="2:6" ht="39.950000000000003" customHeight="1" x14ac:dyDescent="0.25">
      <c r="B18" s="27" t="s">
        <v>42</v>
      </c>
      <c r="C18" s="15"/>
    </row>
    <row r="19" spans="2:6" ht="39.950000000000003" customHeight="1" thickBot="1" x14ac:dyDescent="0.3">
      <c r="B19" s="23" t="s">
        <v>43</v>
      </c>
      <c r="C19" s="24"/>
    </row>
    <row r="20" spans="2:6" ht="17.25" customHeight="1" thickBot="1" x14ac:dyDescent="0.3">
      <c r="B20" s="28"/>
      <c r="C20" s="2"/>
    </row>
    <row r="21" spans="2:6" s="26" customFormat="1" ht="39.950000000000003" customHeight="1" x14ac:dyDescent="0.25">
      <c r="B21" s="101" t="s">
        <v>151</v>
      </c>
      <c r="C21" s="29"/>
    </row>
    <row r="22" spans="2:6" s="26" customFormat="1" ht="39.950000000000003" customHeight="1" x14ac:dyDescent="0.25">
      <c r="B22" s="100" t="s">
        <v>152</v>
      </c>
      <c r="C22" s="99"/>
    </row>
    <row r="23" spans="2:6" s="26" customFormat="1" ht="39.950000000000003" customHeight="1" x14ac:dyDescent="0.25">
      <c r="B23" s="100" t="s">
        <v>102</v>
      </c>
      <c r="C23" s="99"/>
    </row>
    <row r="24" spans="2:6" s="26" customFormat="1" ht="39.950000000000003" customHeight="1" x14ac:dyDescent="0.25">
      <c r="B24" s="100" t="s">
        <v>106</v>
      </c>
      <c r="C24" s="31"/>
    </row>
    <row r="25" spans="2:6" s="26" customFormat="1" ht="39.950000000000003" customHeight="1" x14ac:dyDescent="0.25">
      <c r="B25" s="100" t="s">
        <v>105</v>
      </c>
      <c r="C25" s="32"/>
    </row>
    <row r="26" spans="2:6" s="26" customFormat="1" ht="39.950000000000003" customHeight="1" x14ac:dyDescent="0.25">
      <c r="B26" s="30" t="s">
        <v>44</v>
      </c>
      <c r="C26" s="33"/>
    </row>
    <row r="27" spans="2:6" s="26" customFormat="1" ht="39.950000000000003" customHeight="1" x14ac:dyDescent="0.25">
      <c r="B27" s="30" t="s">
        <v>45</v>
      </c>
      <c r="C27" s="31"/>
    </row>
    <row r="28" spans="2:6" s="26" customFormat="1" ht="39.950000000000003" customHeight="1" thickBot="1" x14ac:dyDescent="0.3">
      <c r="B28" s="34" t="s">
        <v>46</v>
      </c>
      <c r="C28" s="35"/>
    </row>
    <row r="30" spans="2:6" ht="25.5" x14ac:dyDescent="0.25">
      <c r="C30" s="96" t="s">
        <v>47</v>
      </c>
      <c r="D30" s="36"/>
      <c r="E30" s="36"/>
      <c r="F30" s="36"/>
    </row>
  </sheetData>
  <sheetProtection insertRows="0" selectLockedCells="1"/>
  <mergeCells count="7">
    <mergeCell ref="D16:F16"/>
    <mergeCell ref="B1:C1"/>
    <mergeCell ref="B2:C2"/>
    <mergeCell ref="D9:K11"/>
    <mergeCell ref="D6:K7"/>
    <mergeCell ref="E5:J5"/>
    <mergeCell ref="D8:K8"/>
  </mergeCells>
  <phoneticPr fontId="4" type="noConversion"/>
  <dataValidations count="5">
    <dataValidation type="list" allowBlank="1" showInputMessage="1" showErrorMessage="1" sqref="C11" xr:uid="{3630C136-19C5-4608-BDD9-DF864EA161BF}">
      <formula1>"A 照顧服務人員,B 居家服務督導員,C 社會工作師、社會工作人員及醫事人員,D 照顧管理專員及照顧管理督導,E 長照服務相關計畫之人員,F 多重身分者"</formula1>
    </dataValidation>
    <dataValidation type="list" allowBlank="1" showInputMessage="1" showErrorMessage="1" sqref="C8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operator="equal" allowBlank="1" showInputMessage="1" showErrorMessage="1" sqref="C15" xr:uid="{C726E28E-9AC5-4163-9AEF-3EF91D555A22}"/>
    <dataValidation type="list" allowBlank="1" showInputMessage="1" showErrorMessage="1" sqref="C3" xr:uid="{B8E481A0-7EE7-4158-A38C-2921952FBFCC}">
      <formula1>"實體課程,線上同步課程,網路課程,直播視訊課程"</formula1>
    </dataValidation>
    <dataValidation type="list" operator="equal" allowBlank="1" showInputMessage="1" showErrorMessage="1" sqref="C16" xr:uid="{E59F20DC-39E1-4CC3-8B3E-F924B88F277D}">
      <formula1>"Zoom,Cisco Webex,訊連,Meet,Teams,其他經本會事前審查同意之平台"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57C22-0486-43C6-864A-D9DF5EEDC61C}">
  <sheetPr codeName="工作表10">
    <tabColor rgb="FFB2F07A"/>
  </sheetPr>
  <dimension ref="A1:L203"/>
  <sheetViews>
    <sheetView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147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IMKVw8pcFupMcmDy3s7iEhnjq/CMtVLnx3gqfEdOI1K5hbwS++QadsnaZRsO0JX0Kka8BO93z4A4B8QHhMd/uw==" saltValue="KDKgx2PdKaGK9bznqS59ew==" spinCount="100000" sheet="1" insertRows="0" selectLockedCells="1"/>
  <phoneticPr fontId="4" type="noConversion"/>
  <dataValidations count="4">
    <dataValidation type="list" allowBlank="1" showInputMessage="1" showErrorMessage="1" sqref="G2:G202" xr:uid="{D5C579D5-43C5-41F6-99B8-582E64398B54}">
      <formula1>"V"</formula1>
    </dataValidation>
    <dataValidation type="list" allowBlank="1" showInputMessage="1" showErrorMessage="1" sqref="D2:D202" xr:uid="{167054B4-21C4-4781-A7A1-80A64AE9DB66}">
      <formula1>"符合,不符合"</formula1>
    </dataValidation>
    <dataValidation type="list" allowBlank="1" showInputMessage="1" showErrorMessage="1" sqref="A2:A202" xr:uid="{24B25741-01A6-4CC1-B462-CDEEB92A3304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8F46BF5D-4C61-470F-A7D3-FE8FBA72B11E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C51B5-331F-4A93-A6D1-683D1C32AC17}">
  <sheetPr codeName="工作表11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147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RGEtRXIrydB+4pcOXQAlPG9+SkPLV7dmJZ8bWHchQIcSqM2L1Pdf8XvXFroBNTbJmfBK8CBtih84dQKOVcGB+Q==" saltValue="QBCt979evaGP80sWDDfS+w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881C9037-A4D5-4C4F-B15A-2FA002914BA2}">
      <formula1>10</formula1>
    </dataValidation>
    <dataValidation type="list" allowBlank="1" showInputMessage="1" showErrorMessage="1" sqref="A2:A202" xr:uid="{EB6AFE56-7408-40DC-8481-01EC024FF2C4}">
      <formula1>"授課者,學員"</formula1>
    </dataValidation>
    <dataValidation type="list" allowBlank="1" showInputMessage="1" showErrorMessage="1" sqref="D2:D202" xr:uid="{F9605521-3B17-4A20-8E49-D50D30F54D8A}">
      <formula1>"符合,不符合"</formula1>
    </dataValidation>
    <dataValidation type="list" allowBlank="1" showInputMessage="1" showErrorMessage="1" sqref="G2:G202" xr:uid="{65007E80-1AA6-4A5F-8BEF-4DC21C7C5050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8531-3E0F-4A5B-A617-296A904599A3}">
  <sheetPr codeName="工作表12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h7m6lZ7mLrV0tPyQV47HSSuAwZKfWU+QKTdZns0U2KcPofSz6WSJRQVBk4rJ+IK6f6SFVpTVnDLuyiMHnwXAPA==" saltValue="DFFTpTC+oLDP57EhuPXCww==" spinCount="100000" sheet="1" insertRows="0" selectLockedCells="1"/>
  <phoneticPr fontId="4" type="noConversion"/>
  <dataValidations count="4">
    <dataValidation type="list" allowBlank="1" showInputMessage="1" showErrorMessage="1" sqref="G2:G202" xr:uid="{A3B72CBE-4220-4FE9-AFAF-7684CE922D04}">
      <formula1>"V"</formula1>
    </dataValidation>
    <dataValidation type="list" allowBlank="1" showInputMessage="1" showErrorMessage="1" sqref="D2:D202" xr:uid="{99BFD1A2-8948-4A8B-9DEF-B4618EFFDED0}">
      <formula1>"符合,不符合"</formula1>
    </dataValidation>
    <dataValidation type="list" allowBlank="1" showInputMessage="1" showErrorMessage="1" sqref="A2:A202" xr:uid="{BEDD6516-95BA-40EF-BCA8-F2DBB3B5F93C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88977D4F-2B8E-477E-BFAA-5E7A82F7B663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5CA24-2F93-4147-9C50-C9F33FC77BB9}">
  <sheetPr codeName="工作表13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bJDNV5PYSKJr7cKqWM3oEMEZhTYpIpx57KT0Gu5RcYF/4Sl6ji/FVrHdoLSeRbhc60R8IipUYEvN3QDxhb5fxw==" saltValue="p4PwGcN+5qldp4ilDJMN4A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1C81B2C2-2B4D-4256-BAA9-75751DB8E473}">
      <formula1>10</formula1>
    </dataValidation>
    <dataValidation type="list" allowBlank="1" showInputMessage="1" showErrorMessage="1" sqref="A2:A202" xr:uid="{206F93D9-6E9C-409F-8C6C-318B8C41DF6A}">
      <formula1>"授課者,學員"</formula1>
    </dataValidation>
    <dataValidation type="list" allowBlank="1" showInputMessage="1" showErrorMessage="1" sqref="D2:D202" xr:uid="{AAECCC49-E4EA-4085-8945-8EC35A287191}">
      <formula1>"符合,不符合"</formula1>
    </dataValidation>
    <dataValidation type="list" allowBlank="1" showInputMessage="1" showErrorMessage="1" sqref="G2:G202" xr:uid="{050BE39D-8D52-444D-81AD-AA5B8E9D0F79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9518-BD5D-46C6-B065-E70991464E30}">
  <sheetPr codeName="工作表14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F1wtqqFfdvf23OVEMvcfULUkGkookMKBf/MvqHnPfGJW/+IcIWV+HPe5fYtIZr+kh3+z00Rki51eOziTp4oHFQ==" saltValue="KFqoR0tGZCQ5O1jFJxKIqw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FF3F58CB-82DB-4399-ADE4-494D4CA10E08}">
      <formula1>10</formula1>
    </dataValidation>
    <dataValidation type="list" allowBlank="1" showInputMessage="1" showErrorMessage="1" sqref="A2:A202" xr:uid="{3322DFD7-C23F-400B-8C7D-010E749A327F}">
      <formula1>"授課者,學員"</formula1>
    </dataValidation>
    <dataValidation type="list" allowBlank="1" showInputMessage="1" showErrorMessage="1" sqref="D2:D202" xr:uid="{35FFCC9A-A4D6-4672-BE6F-CB4534C15A95}">
      <formula1>"符合,不符合"</formula1>
    </dataValidation>
    <dataValidation type="list" allowBlank="1" showInputMessage="1" showErrorMessage="1" sqref="G2:G202" xr:uid="{C986335A-EA3C-44FE-8101-16C9B8AE81AF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7BB3-138D-4324-A815-88A7D514CFC2}">
  <sheetPr codeName="工作表15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9orJ1bu0acHALHM0Lt3mzk59+ivlu9eFzPkVFQ16ZDVhR3L7YIjt2sujolziYNsIsvabTsaHF7Xp3TtqaHhQmA==" saltValue="5s1zEl3MKPuhLMzvqok3YA==" spinCount="100000" sheet="1" insertRows="0" selectLockedCells="1"/>
  <phoneticPr fontId="4" type="noConversion"/>
  <dataValidations count="4">
    <dataValidation type="list" allowBlank="1" showInputMessage="1" showErrorMessage="1" sqref="G2:G202" xr:uid="{4F098E21-87C5-4F67-A712-30404F32D213}">
      <formula1>"V"</formula1>
    </dataValidation>
    <dataValidation type="list" allowBlank="1" showInputMessage="1" showErrorMessage="1" sqref="D2:D202" xr:uid="{3FF7EEC7-67D0-4272-A281-2EFF49A820A8}">
      <formula1>"符合,不符合"</formula1>
    </dataValidation>
    <dataValidation type="list" allowBlank="1" showInputMessage="1" showErrorMessage="1" sqref="A2:A202" xr:uid="{E8505B65-7FF3-405E-9481-7EC90108C7C0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BAFDD906-C6EB-481E-9CEB-A5B30AF9FFC3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BEC7-3DC4-46AB-B22A-ED726C88B654}">
  <sheetPr codeName="工作表16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NQotxN8PdKE6OTHCCKvEO96vyDJechnHRXjh2cyRtN51/9+/m2YcKlC2GmsrOkpRb0acJOe4Tq49zG9SsePyDA==" saltValue="DD+Dvav2OhE7IicXXYXtNg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64EE6E15-5047-4E3F-B67F-6B63EC5C9A4E}">
      <formula1>10</formula1>
    </dataValidation>
    <dataValidation type="list" allowBlank="1" showInputMessage="1" showErrorMessage="1" sqref="A2:A202" xr:uid="{C9C585CD-26C4-4C55-8AD6-3A6AB6D02691}">
      <formula1>"授課者,學員"</formula1>
    </dataValidation>
    <dataValidation type="list" allowBlank="1" showInputMessage="1" showErrorMessage="1" sqref="D2:D202" xr:uid="{3B19ABAF-D239-4925-BB11-DCF58C746961}">
      <formula1>"符合,不符合"</formula1>
    </dataValidation>
    <dataValidation type="list" allowBlank="1" showInputMessage="1" showErrorMessage="1" sqref="G2:G202" xr:uid="{9D642779-B9B4-4FAB-887E-A6B420C30A0A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B030-F472-48A4-9FAA-AA21DBD3E117}">
  <sheetPr codeName="工作表17">
    <tabColor rgb="FFB2F07A"/>
  </sheetPr>
  <dimension ref="A1:L203"/>
  <sheetViews>
    <sheetView topLeftCell="D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YnfRbWGXEScc4zhndHgY3lfXrfrbNuIh6nA1AaSoXrh/wwGU+1Q7OJRrOWR53OHNn6PmYOhevJQPbRp6hCilGg==" saltValue="lrRC6m4NuT7QxcjF/jw2jA==" spinCount="100000" sheet="1" insertRows="0" selectLockedCells="1"/>
  <phoneticPr fontId="4" type="noConversion"/>
  <dataValidations count="4">
    <dataValidation type="list" allowBlank="1" showInputMessage="1" showErrorMessage="1" sqref="G2:G202" xr:uid="{4358F993-0532-4F0B-BCD7-7D346CA56F49}">
      <formula1>"V"</formula1>
    </dataValidation>
    <dataValidation type="list" allowBlank="1" showInputMessage="1" showErrorMessage="1" sqref="D2:D202" xr:uid="{2E8C67F1-64AD-44F8-9D02-4A19EC77141B}">
      <formula1>"符合,不符合"</formula1>
    </dataValidation>
    <dataValidation type="list" allowBlank="1" showInputMessage="1" showErrorMessage="1" sqref="A2:A202" xr:uid="{7CBE91CC-0C07-45D3-A797-DF0B06FD9577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A5559751-C354-4FA5-9212-167ECA3EFACD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D6AD-2E4C-497E-AFD1-EC7B7C3358CE}">
  <sheetPr codeName="工作表18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f+wfA6a9my3jQCvDWyVqGiFXpfmQeGtmGCYwqG9AuUeHKL9qAM77QFCoJbgATdm9NozN82HgvU2yj//uRL041Q==" saltValue="yGrQTdHkivMaRPfL/gu9eg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416EECE7-A602-45DB-9A01-2CA3D43B3E30}">
      <formula1>10</formula1>
    </dataValidation>
    <dataValidation type="list" allowBlank="1" showInputMessage="1" showErrorMessage="1" sqref="A2:A202" xr:uid="{3B89D6CC-A462-4C72-A077-7557F4290058}">
      <formula1>"授課者,學員"</formula1>
    </dataValidation>
    <dataValidation type="list" allowBlank="1" showInputMessage="1" showErrorMessage="1" sqref="D2:D202" xr:uid="{C9ED78BE-FFB6-4222-8F64-C08EF2D65572}">
      <formula1>"符合,不符合"</formula1>
    </dataValidation>
    <dataValidation type="list" allowBlank="1" showInputMessage="1" showErrorMessage="1" sqref="G2:G202" xr:uid="{908B8781-2C7F-4A13-BD67-E0A6B0411556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AEF6F-E10E-426E-94BC-BC2ECE00984F}">
  <sheetPr codeName="工作表19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MuwvaoWq8oz/GMibE27pWd6FOXYQtb9MVktth99zcFbLw3qqhD9H4YbqfNEgMoPC0qIFw8FHT/7XURvrQwdutA==" saltValue="YtfScYR/o+MnilxEG3l6ig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850C18AE-3999-4AD1-B55C-101389360B6D}">
      <formula1>10</formula1>
    </dataValidation>
    <dataValidation type="list" allowBlank="1" showInputMessage="1" showErrorMessage="1" sqref="A2:A202" xr:uid="{C05CD574-86C8-4A87-BCE8-E109CD6A6393}">
      <formula1>"授課者,學員"</formula1>
    </dataValidation>
    <dataValidation type="list" allowBlank="1" showInputMessage="1" showErrorMessage="1" sqref="D2:D202" xr:uid="{A95D415A-90EE-4505-8616-7EFABA9CC902}">
      <formula1>"符合,不符合"</formula1>
    </dataValidation>
    <dataValidation type="list" allowBlank="1" showInputMessage="1" showErrorMessage="1" sqref="G2:G202" xr:uid="{914F5C9E-2C9A-4D36-8FA4-5D215A418F13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 codeName="工作表2">
    <tabColor rgb="FFFBC563"/>
  </sheetPr>
  <dimension ref="A1:X22"/>
  <sheetViews>
    <sheetView zoomScaleNormal="100" workbookViewId="0">
      <selection activeCell="C8" sqref="C8"/>
    </sheetView>
  </sheetViews>
  <sheetFormatPr defaultRowHeight="16.5" x14ac:dyDescent="0.25"/>
  <cols>
    <col min="1" max="1" width="5.625" style="9" customWidth="1"/>
    <col min="2" max="2" width="10.625" style="2" customWidth="1"/>
    <col min="3" max="3" width="16.125" style="2" customWidth="1"/>
    <col min="4" max="4" width="20.625" style="2" customWidth="1"/>
    <col min="5" max="5" width="25.625" style="2" customWidth="1"/>
    <col min="6" max="6" width="9.625" style="2" customWidth="1"/>
    <col min="7" max="7" width="15.625" style="2" customWidth="1"/>
    <col min="8" max="9" width="9" style="2"/>
    <col min="10" max="11" width="10.625" style="2" customWidth="1"/>
    <col min="12" max="14" width="9" style="2"/>
    <col min="15" max="16" width="10.625" style="2" customWidth="1"/>
    <col min="17" max="19" width="9" style="2"/>
    <col min="20" max="21" width="10.625" style="2" customWidth="1"/>
    <col min="22" max="16384" width="9" style="2"/>
  </cols>
  <sheetData>
    <row r="1" spans="1:24" ht="33" customHeight="1" x14ac:dyDescent="0.25">
      <c r="A1" s="37" t="s">
        <v>10</v>
      </c>
      <c r="B1" s="38" t="s">
        <v>6</v>
      </c>
      <c r="C1" s="38" t="s">
        <v>7</v>
      </c>
      <c r="D1" s="38" t="s">
        <v>11</v>
      </c>
      <c r="E1" s="38" t="s">
        <v>12</v>
      </c>
      <c r="F1" s="39" t="s">
        <v>13</v>
      </c>
      <c r="G1" s="39" t="s">
        <v>14</v>
      </c>
      <c r="H1" s="39" t="s">
        <v>15</v>
      </c>
      <c r="I1" s="39" t="s">
        <v>16</v>
      </c>
      <c r="J1" s="39" t="s">
        <v>17</v>
      </c>
      <c r="K1" s="39" t="s">
        <v>18</v>
      </c>
      <c r="L1" s="38" t="s">
        <v>19</v>
      </c>
      <c r="M1" s="38" t="s">
        <v>20</v>
      </c>
      <c r="N1" s="38" t="s">
        <v>21</v>
      </c>
      <c r="O1" s="39" t="s">
        <v>22</v>
      </c>
      <c r="P1" s="39" t="s">
        <v>23</v>
      </c>
      <c r="Q1" s="38" t="s">
        <v>19</v>
      </c>
      <c r="R1" s="38" t="s">
        <v>20</v>
      </c>
      <c r="S1" s="38" t="s">
        <v>21</v>
      </c>
      <c r="T1" s="39" t="s">
        <v>24</v>
      </c>
      <c r="U1" s="39" t="s">
        <v>25</v>
      </c>
      <c r="V1" s="38" t="s">
        <v>19</v>
      </c>
      <c r="W1" s="38" t="s">
        <v>20</v>
      </c>
      <c r="X1" s="38" t="s">
        <v>21</v>
      </c>
    </row>
    <row r="2" spans="1:24" ht="35.25" customHeight="1" x14ac:dyDescent="0.25">
      <c r="A2" s="3"/>
      <c r="B2" s="40"/>
      <c r="C2" s="4"/>
      <c r="D2" s="4"/>
      <c r="E2" s="4"/>
      <c r="F2" s="4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5.25" customHeight="1" x14ac:dyDescent="0.25">
      <c r="A3" s="3"/>
      <c r="B3" s="40"/>
      <c r="C3" s="4"/>
      <c r="D3" s="4"/>
      <c r="E3" s="4"/>
      <c r="F3" s="4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5.25" customHeight="1" x14ac:dyDescent="0.25">
      <c r="A4" s="3"/>
      <c r="B4" s="40"/>
      <c r="C4" s="4"/>
      <c r="D4" s="4"/>
      <c r="E4" s="4"/>
      <c r="F4" s="4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5.25" customHeight="1" x14ac:dyDescent="0.25">
      <c r="A5" s="3"/>
      <c r="B5" s="40"/>
      <c r="C5" s="4"/>
      <c r="D5" s="4"/>
      <c r="E5" s="4"/>
      <c r="F5" s="4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5.25" customHeight="1" x14ac:dyDescent="0.25">
      <c r="A6" s="3"/>
      <c r="B6" s="40"/>
      <c r="C6" s="4"/>
      <c r="D6" s="4"/>
      <c r="E6" s="4"/>
      <c r="F6" s="4"/>
      <c r="G6" s="5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5.25" customHeight="1" x14ac:dyDescent="0.25">
      <c r="A7" s="3"/>
      <c r="B7" s="40"/>
      <c r="C7" s="4"/>
      <c r="D7" s="4"/>
      <c r="E7" s="4"/>
      <c r="F7" s="4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5.25" customHeight="1" x14ac:dyDescent="0.25">
      <c r="A8" s="3"/>
      <c r="B8" s="40"/>
      <c r="C8" s="4"/>
      <c r="D8" s="4"/>
      <c r="E8" s="4"/>
      <c r="F8" s="4"/>
      <c r="G8" s="5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5.25" customHeight="1" x14ac:dyDescent="0.25">
      <c r="A9" s="3"/>
      <c r="B9" s="40"/>
      <c r="C9" s="4"/>
      <c r="D9" s="4"/>
      <c r="E9" s="4"/>
      <c r="F9" s="4"/>
      <c r="G9" s="5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5.25" customHeight="1" x14ac:dyDescent="0.25">
      <c r="A10" s="3"/>
      <c r="B10" s="40"/>
      <c r="C10" s="4"/>
      <c r="D10" s="4"/>
      <c r="E10" s="4"/>
      <c r="F10" s="4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0.100000000000001" customHeight="1" x14ac:dyDescent="0.25">
      <c r="B11" s="88"/>
      <c r="C11" s="7"/>
      <c r="D11" s="7"/>
      <c r="E11" s="7"/>
      <c r="F11" s="7"/>
      <c r="H11" s="89"/>
    </row>
    <row r="12" spans="1:24" ht="20.100000000000001" customHeight="1" x14ac:dyDescent="0.25">
      <c r="A12" s="147" t="s">
        <v>26</v>
      </c>
      <c r="B12" s="147"/>
      <c r="C12" s="147"/>
      <c r="D12" s="147"/>
      <c r="E12" s="147"/>
      <c r="F12" s="7"/>
      <c r="H12" s="8"/>
    </row>
    <row r="13" spans="1:24" ht="20.100000000000001" customHeight="1" x14ac:dyDescent="0.25">
      <c r="A13" s="147" t="s">
        <v>94</v>
      </c>
      <c r="B13" s="147"/>
      <c r="C13" s="147"/>
      <c r="D13" s="147"/>
      <c r="E13" s="147"/>
      <c r="F13" s="7"/>
      <c r="H13" s="8"/>
    </row>
    <row r="14" spans="1:24" ht="20.100000000000001" customHeight="1" x14ac:dyDescent="0.25">
      <c r="A14" s="147" t="s">
        <v>95</v>
      </c>
      <c r="B14" s="147"/>
      <c r="C14" s="147"/>
      <c r="D14" s="147"/>
      <c r="E14" s="147"/>
      <c r="F14" s="7"/>
      <c r="H14" s="8"/>
    </row>
    <row r="15" spans="1:24" x14ac:dyDescent="0.25">
      <c r="A15" s="148" t="s">
        <v>27</v>
      </c>
      <c r="B15" s="147"/>
      <c r="C15" s="147"/>
      <c r="D15" s="147"/>
      <c r="E15" s="147"/>
    </row>
    <row r="16" spans="1:24" x14ac:dyDescent="0.25">
      <c r="A16" s="149" t="s">
        <v>93</v>
      </c>
      <c r="B16" s="149"/>
      <c r="C16" s="149"/>
      <c r="D16" s="149"/>
      <c r="E16" s="149"/>
      <c r="F16" s="149"/>
      <c r="G16" s="149"/>
    </row>
    <row r="17" spans="1:7" x14ac:dyDescent="0.25">
      <c r="A17" s="149"/>
      <c r="B17" s="149"/>
      <c r="C17" s="149"/>
      <c r="D17" s="149"/>
      <c r="E17" s="149"/>
      <c r="F17" s="149"/>
      <c r="G17" s="149"/>
    </row>
    <row r="18" spans="1:7" x14ac:dyDescent="0.25">
      <c r="A18" s="149"/>
      <c r="B18" s="149"/>
      <c r="C18" s="149"/>
      <c r="D18" s="149"/>
      <c r="E18" s="149"/>
      <c r="F18" s="149"/>
      <c r="G18" s="149"/>
    </row>
    <row r="19" spans="1:7" x14ac:dyDescent="0.25">
      <c r="A19" s="149"/>
      <c r="B19" s="149"/>
      <c r="C19" s="149"/>
      <c r="D19" s="149"/>
      <c r="E19" s="149"/>
      <c r="F19" s="149"/>
      <c r="G19" s="149"/>
    </row>
    <row r="20" spans="1:7" x14ac:dyDescent="0.25">
      <c r="A20" s="149"/>
      <c r="B20" s="149"/>
      <c r="C20" s="149"/>
      <c r="D20" s="149"/>
      <c r="E20" s="149"/>
      <c r="F20" s="149"/>
      <c r="G20" s="149"/>
    </row>
    <row r="21" spans="1:7" x14ac:dyDescent="0.25">
      <c r="A21" s="149"/>
      <c r="B21" s="149"/>
      <c r="C21" s="149"/>
      <c r="D21" s="149"/>
      <c r="E21" s="149"/>
      <c r="F21" s="149"/>
      <c r="G21" s="149"/>
    </row>
    <row r="22" spans="1:7" x14ac:dyDescent="0.25">
      <c r="A22" s="149"/>
      <c r="B22" s="149"/>
      <c r="C22" s="149"/>
      <c r="D22" s="149"/>
      <c r="E22" s="149"/>
      <c r="F22" s="149"/>
      <c r="G22" s="149"/>
    </row>
  </sheetData>
  <mergeCells count="5">
    <mergeCell ref="A12:E12"/>
    <mergeCell ref="A15:E15"/>
    <mergeCell ref="A16:G22"/>
    <mergeCell ref="A13:E13"/>
    <mergeCell ref="A14:E14"/>
  </mergeCells>
  <phoneticPr fontId="4" type="noConversion"/>
  <dataValidations count="2">
    <dataValidation type="list" allowBlank="1" showInputMessage="1" showErrorMessage="1" sqref="H2:H10" xr:uid="{A72BDE34-FF0D-4CEF-9ABE-FC9572DF5ABB}">
      <formula1>"博士,研究所-碩士,大學-學士,專科"</formula1>
    </dataValidation>
    <dataValidation type="list" allowBlank="1" showInputMessage="1" showErrorMessage="1" sqref="H11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118C-7C0F-485C-9725-9EA68AAB99BA}">
  <sheetPr codeName="工作表20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KehlhH04UUBeh5CRf7x6FZ5oxYvop0NfAGHuqa9/OWJcn1QRAbxpfYattI76yH6ekAY5kPm4XPCmW/V+yK219A==" saltValue="2ltq+3ZUoV68KhNG5Qk2nA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230A0196-1629-424C-938D-912D685EA8B6}">
      <formula1>10</formula1>
    </dataValidation>
    <dataValidation type="list" allowBlank="1" showInputMessage="1" showErrorMessage="1" sqref="A2:A202" xr:uid="{17713589-145E-4A72-A69B-826D56333B06}">
      <formula1>"授課者,學員"</formula1>
    </dataValidation>
    <dataValidation type="list" allowBlank="1" showInputMessage="1" showErrorMessage="1" sqref="D2:D202" xr:uid="{14D2D3FC-3B8E-4F9C-A6F4-C42FF5A8CC0E}">
      <formula1>"符合,不符合"</formula1>
    </dataValidation>
    <dataValidation type="list" allowBlank="1" showInputMessage="1" showErrorMessage="1" sqref="G2:G202" xr:uid="{E01B195D-CD82-4114-9124-51D59288EB5C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512B-475F-46BA-8ED6-187952DD2ADC}">
  <sheetPr codeName="工作表21">
    <tabColor rgb="FFB2F07A"/>
  </sheetPr>
  <dimension ref="A1:L203"/>
  <sheetViews>
    <sheetView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aTesVwEXZCziB16rTkB3uPYsNOZO0ZGa18axbQ1x+DhCgwlCVTbhNhIQ1GzznL8Vxu0kEottiKAZ7kk33ABBZA==" saltValue="8lnzzROW6tfpzYqgdQtfXA==" spinCount="100000" sheet="1" insertRows="0" selectLockedCells="1"/>
  <phoneticPr fontId="4" type="noConversion"/>
  <dataValidations count="4">
    <dataValidation type="list" allowBlank="1" showInputMessage="1" showErrorMessage="1" sqref="G2:G202" xr:uid="{00045533-FAD9-4F86-B42E-477F1F0E6A71}">
      <formula1>"V"</formula1>
    </dataValidation>
    <dataValidation type="list" allowBlank="1" showInputMessage="1" showErrorMessage="1" sqref="D2:D202" xr:uid="{8C54E29A-86F1-4A23-8D41-91DC0CC0CA5B}">
      <formula1>"符合,不符合"</formula1>
    </dataValidation>
    <dataValidation type="list" allowBlank="1" showInputMessage="1" showErrorMessage="1" sqref="A2:A202" xr:uid="{19F375D6-BABE-45AA-A968-64EE9DF49F1C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441AF7F7-DC9C-4923-8491-55E3B12F0405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>
    <tabColor rgb="FFED7B30"/>
    <pageSetUpPr fitToPage="1"/>
  </sheetPr>
  <dimension ref="A1:S57"/>
  <sheetViews>
    <sheetView tabSelected="1" topLeftCell="A3" zoomScale="55" zoomScaleNormal="55" workbookViewId="0">
      <selection activeCell="J28" sqref="J28"/>
    </sheetView>
  </sheetViews>
  <sheetFormatPr defaultRowHeight="16.5" x14ac:dyDescent="0.2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47.375" bestFit="1" customWidth="1"/>
    <col min="16" max="16" width="21.625" customWidth="1"/>
    <col min="17" max="17" width="16" bestFit="1" customWidth="1"/>
    <col min="18" max="18" width="12.125" bestFit="1" customWidth="1"/>
    <col min="19" max="19" width="60.625" customWidth="1"/>
  </cols>
  <sheetData>
    <row r="1" spans="1:19" ht="35.25" customHeight="1" x14ac:dyDescent="0.25">
      <c r="A1" s="67" t="s">
        <v>49</v>
      </c>
      <c r="B1" s="42" t="s">
        <v>0</v>
      </c>
      <c r="C1" s="42" t="s">
        <v>1</v>
      </c>
      <c r="D1" s="41" t="s">
        <v>53</v>
      </c>
      <c r="E1" s="41" t="s">
        <v>54</v>
      </c>
      <c r="F1" s="41" t="s">
        <v>55</v>
      </c>
      <c r="G1" s="42" t="s">
        <v>9</v>
      </c>
      <c r="H1" s="68" t="s">
        <v>51</v>
      </c>
      <c r="I1" s="68" t="s">
        <v>52</v>
      </c>
      <c r="J1" s="68" t="s">
        <v>78</v>
      </c>
      <c r="K1" s="42" t="s">
        <v>48</v>
      </c>
      <c r="L1" s="42" t="s">
        <v>50</v>
      </c>
      <c r="M1" s="42" t="s">
        <v>2</v>
      </c>
      <c r="N1" s="42" t="s">
        <v>3</v>
      </c>
      <c r="O1" s="92" t="s">
        <v>98</v>
      </c>
      <c r="P1" s="42" t="s">
        <v>4</v>
      </c>
      <c r="Q1" s="42" t="s">
        <v>5</v>
      </c>
      <c r="R1" s="69" t="s">
        <v>57</v>
      </c>
      <c r="S1" s="95" t="s">
        <v>101</v>
      </c>
    </row>
    <row r="2" spans="1:19" ht="35.25" customHeight="1" x14ac:dyDescent="0.25">
      <c r="A2" s="70" t="s">
        <v>64</v>
      </c>
      <c r="B2" s="71">
        <v>11104010900</v>
      </c>
      <c r="C2" s="72">
        <v>11104011200</v>
      </c>
      <c r="D2" s="54" t="str">
        <f>MID(B2,8,2)&amp;":"&amp;RIGHT(B2,2)</f>
        <v>09:00</v>
      </c>
      <c r="E2" s="54" t="str">
        <f>MID(C2,8,2)&amp;":"&amp;RIGHT(C2,2)</f>
        <v>12:00</v>
      </c>
      <c r="F2" s="54">
        <f>(E2-D2)</f>
        <v>0.125</v>
      </c>
      <c r="G2" s="90">
        <f>F2*1440</f>
        <v>180</v>
      </c>
      <c r="H2" s="72"/>
      <c r="I2" s="72"/>
      <c r="J2" s="72"/>
      <c r="K2" s="71" t="s">
        <v>56</v>
      </c>
      <c r="L2" s="72">
        <f>(G2/50)*(COUNTIF(K2,"實作課程-含實務操作、回覆示教及演練")/2+COUNTIF(K2,"課室教學"))</f>
        <v>3.6</v>
      </c>
      <c r="M2" s="72"/>
      <c r="N2" s="73"/>
      <c r="O2" s="72"/>
      <c r="P2" s="74"/>
      <c r="Q2" s="75"/>
      <c r="R2" s="72">
        <f>L2*5</f>
        <v>18</v>
      </c>
      <c r="S2" s="76"/>
    </row>
    <row r="3" spans="1:19" ht="35.25" customHeight="1" x14ac:dyDescent="0.25">
      <c r="A3" s="64"/>
      <c r="B3" s="65"/>
      <c r="C3" s="66"/>
      <c r="D3" s="43" t="str">
        <f t="shared" ref="D3" si="0">MID(B3,8,2)&amp;":"&amp;RIGHT(B3,2)</f>
        <v>:</v>
      </c>
      <c r="E3" s="43" t="str">
        <f t="shared" ref="E3" si="1">MID(C3,8,2)&amp;":"&amp;RIGHT(C3,2)</f>
        <v>:</v>
      </c>
      <c r="F3" s="43" t="e">
        <f t="shared" ref="F3" si="2">(E3-D3)</f>
        <v>#VALUE!</v>
      </c>
      <c r="G3" s="41" t="e">
        <f>F3*1440</f>
        <v>#VALUE!</v>
      </c>
      <c r="H3" s="66"/>
      <c r="I3" s="66"/>
      <c r="J3" s="66"/>
      <c r="K3" s="65"/>
      <c r="L3" s="1" t="e">
        <f t="shared" ref="L3" si="3">(G3/50)*(COUNTIF(K3,"實作課程-含實務操作、回覆示教及演練")/2+COUNTIF(K3,"課室教學"))</f>
        <v>#VALUE!</v>
      </c>
      <c r="M3" s="66"/>
      <c r="N3" s="66"/>
      <c r="O3" s="66"/>
      <c r="P3" s="66"/>
      <c r="Q3" s="66"/>
      <c r="R3" s="1" t="e">
        <f t="shared" ref="R3:R27" si="4">L3*5</f>
        <v>#VALUE!</v>
      </c>
      <c r="S3" s="64"/>
    </row>
    <row r="4" spans="1:19" ht="35.25" customHeight="1" x14ac:dyDescent="0.25">
      <c r="A4" s="64"/>
      <c r="B4" s="65"/>
      <c r="C4" s="66"/>
      <c r="D4" s="43" t="str">
        <f t="shared" ref="D4:D29" si="5">MID(B4,8,2)&amp;":"&amp;RIGHT(B4,2)</f>
        <v>:</v>
      </c>
      <c r="E4" s="43" t="str">
        <f t="shared" ref="E4:E29" si="6">MID(C4,8,2)&amp;":"&amp;RIGHT(C4,2)</f>
        <v>:</v>
      </c>
      <c r="F4" s="43" t="e">
        <f t="shared" ref="F4:F29" si="7">(E4-D4)</f>
        <v>#VALUE!</v>
      </c>
      <c r="G4" s="41" t="e">
        <f t="shared" ref="G4:G29" si="8">F4*1440</f>
        <v>#VALUE!</v>
      </c>
      <c r="H4" s="66"/>
      <c r="I4" s="66"/>
      <c r="J4" s="66"/>
      <c r="K4" s="65"/>
      <c r="L4" s="1" t="e">
        <f t="shared" ref="L4:L29" si="9">(G4/50)*(COUNTIF(K4,"實作課程-含實務操作、回覆示教及演練")/2+COUNTIF(K4,"課室教學"))</f>
        <v>#VALUE!</v>
      </c>
      <c r="M4" s="66"/>
      <c r="N4" s="66"/>
      <c r="O4" s="66"/>
      <c r="P4" s="66"/>
      <c r="Q4" s="66"/>
      <c r="R4" s="1" t="e">
        <f t="shared" si="4"/>
        <v>#VALUE!</v>
      </c>
      <c r="S4" s="64"/>
    </row>
    <row r="5" spans="1:19" ht="35.25" customHeight="1" x14ac:dyDescent="0.25">
      <c r="A5" s="64"/>
      <c r="B5" s="65"/>
      <c r="C5" s="66"/>
      <c r="D5" s="43" t="str">
        <f t="shared" si="5"/>
        <v>:</v>
      </c>
      <c r="E5" s="43" t="str">
        <f t="shared" si="6"/>
        <v>:</v>
      </c>
      <c r="F5" s="43" t="e">
        <f t="shared" si="7"/>
        <v>#VALUE!</v>
      </c>
      <c r="G5" s="41" t="e">
        <f t="shared" si="8"/>
        <v>#VALUE!</v>
      </c>
      <c r="H5" s="66"/>
      <c r="I5" s="66"/>
      <c r="J5" s="66"/>
      <c r="K5" s="65"/>
      <c r="L5" s="1" t="e">
        <f t="shared" si="9"/>
        <v>#VALUE!</v>
      </c>
      <c r="M5" s="66"/>
      <c r="N5" s="66"/>
      <c r="O5" s="66"/>
      <c r="P5" s="66"/>
      <c r="Q5" s="66"/>
      <c r="R5" s="1" t="e">
        <f t="shared" si="4"/>
        <v>#VALUE!</v>
      </c>
      <c r="S5" s="64"/>
    </row>
    <row r="6" spans="1:19" ht="35.25" customHeight="1" x14ac:dyDescent="0.25">
      <c r="A6" s="64"/>
      <c r="B6" s="65"/>
      <c r="C6" s="66"/>
      <c r="D6" s="43" t="str">
        <f t="shared" si="5"/>
        <v>:</v>
      </c>
      <c r="E6" s="43" t="str">
        <f t="shared" si="6"/>
        <v>:</v>
      </c>
      <c r="F6" s="43" t="e">
        <f t="shared" si="7"/>
        <v>#VALUE!</v>
      </c>
      <c r="G6" s="41" t="e">
        <f t="shared" si="8"/>
        <v>#VALUE!</v>
      </c>
      <c r="H6" s="66"/>
      <c r="I6" s="66"/>
      <c r="J6" s="66"/>
      <c r="K6" s="65"/>
      <c r="L6" s="1" t="e">
        <f t="shared" si="9"/>
        <v>#VALUE!</v>
      </c>
      <c r="M6" s="66"/>
      <c r="N6" s="66"/>
      <c r="O6" s="66"/>
      <c r="P6" s="66"/>
      <c r="Q6" s="66"/>
      <c r="R6" s="1" t="e">
        <f t="shared" si="4"/>
        <v>#VALUE!</v>
      </c>
      <c r="S6" s="64"/>
    </row>
    <row r="7" spans="1:19" ht="35.25" customHeight="1" x14ac:dyDescent="0.25">
      <c r="A7" s="64"/>
      <c r="B7" s="65"/>
      <c r="C7" s="66"/>
      <c r="D7" s="43" t="str">
        <f t="shared" si="5"/>
        <v>:</v>
      </c>
      <c r="E7" s="43" t="str">
        <f t="shared" si="6"/>
        <v>:</v>
      </c>
      <c r="F7" s="43" t="e">
        <f t="shared" si="7"/>
        <v>#VALUE!</v>
      </c>
      <c r="G7" s="41" t="e">
        <f t="shared" si="8"/>
        <v>#VALUE!</v>
      </c>
      <c r="H7" s="66"/>
      <c r="I7" s="66"/>
      <c r="J7" s="66"/>
      <c r="K7" s="65"/>
      <c r="L7" s="1" t="e">
        <f t="shared" si="9"/>
        <v>#VALUE!</v>
      </c>
      <c r="M7" s="66"/>
      <c r="N7" s="66"/>
      <c r="O7" s="66"/>
      <c r="P7" s="66"/>
      <c r="Q7" s="66"/>
      <c r="R7" s="1" t="e">
        <f t="shared" si="4"/>
        <v>#VALUE!</v>
      </c>
      <c r="S7" s="64"/>
    </row>
    <row r="8" spans="1:19" ht="35.25" customHeight="1" x14ac:dyDescent="0.25">
      <c r="A8" s="64"/>
      <c r="B8" s="65"/>
      <c r="C8" s="66"/>
      <c r="D8" s="43" t="str">
        <f t="shared" si="5"/>
        <v>:</v>
      </c>
      <c r="E8" s="43" t="str">
        <f t="shared" si="6"/>
        <v>:</v>
      </c>
      <c r="F8" s="43" t="e">
        <f t="shared" si="7"/>
        <v>#VALUE!</v>
      </c>
      <c r="G8" s="41" t="e">
        <f t="shared" si="8"/>
        <v>#VALUE!</v>
      </c>
      <c r="H8" s="66"/>
      <c r="I8" s="66"/>
      <c r="J8" s="66"/>
      <c r="K8" s="65"/>
      <c r="L8" s="1" t="e">
        <f t="shared" si="9"/>
        <v>#VALUE!</v>
      </c>
      <c r="M8" s="66"/>
      <c r="N8" s="66"/>
      <c r="O8" s="66"/>
      <c r="P8" s="66"/>
      <c r="Q8" s="66"/>
      <c r="R8" s="1" t="e">
        <f t="shared" si="4"/>
        <v>#VALUE!</v>
      </c>
      <c r="S8" s="64"/>
    </row>
    <row r="9" spans="1:19" ht="35.25" customHeight="1" x14ac:dyDescent="0.25">
      <c r="A9" s="64"/>
      <c r="B9" s="65"/>
      <c r="C9" s="66"/>
      <c r="D9" s="43" t="str">
        <f t="shared" si="5"/>
        <v>:</v>
      </c>
      <c r="E9" s="43" t="str">
        <f t="shared" si="6"/>
        <v>:</v>
      </c>
      <c r="F9" s="43" t="e">
        <f t="shared" si="7"/>
        <v>#VALUE!</v>
      </c>
      <c r="G9" s="41" t="e">
        <f t="shared" si="8"/>
        <v>#VALUE!</v>
      </c>
      <c r="H9" s="66"/>
      <c r="I9" s="66"/>
      <c r="J9" s="66"/>
      <c r="K9" s="65"/>
      <c r="L9" s="1" t="e">
        <f t="shared" si="9"/>
        <v>#VALUE!</v>
      </c>
      <c r="M9" s="66"/>
      <c r="N9" s="66"/>
      <c r="O9" s="66"/>
      <c r="P9" s="66"/>
      <c r="Q9" s="66"/>
      <c r="R9" s="1" t="e">
        <f t="shared" si="4"/>
        <v>#VALUE!</v>
      </c>
      <c r="S9" s="64"/>
    </row>
    <row r="10" spans="1:19" ht="35.25" customHeight="1" x14ac:dyDescent="0.25">
      <c r="A10" s="64"/>
      <c r="B10" s="65"/>
      <c r="C10" s="66"/>
      <c r="D10" s="43" t="str">
        <f t="shared" si="5"/>
        <v>:</v>
      </c>
      <c r="E10" s="43" t="str">
        <f t="shared" si="6"/>
        <v>:</v>
      </c>
      <c r="F10" s="43" t="e">
        <f t="shared" si="7"/>
        <v>#VALUE!</v>
      </c>
      <c r="G10" s="41" t="e">
        <f t="shared" si="8"/>
        <v>#VALUE!</v>
      </c>
      <c r="H10" s="66"/>
      <c r="I10" s="66"/>
      <c r="J10" s="66"/>
      <c r="K10" s="65"/>
      <c r="L10" s="1" t="e">
        <f t="shared" si="9"/>
        <v>#VALUE!</v>
      </c>
      <c r="M10" s="66"/>
      <c r="N10" s="66"/>
      <c r="O10" s="66"/>
      <c r="P10" s="66"/>
      <c r="Q10" s="66"/>
      <c r="R10" s="1" t="e">
        <f t="shared" si="4"/>
        <v>#VALUE!</v>
      </c>
      <c r="S10" s="64"/>
    </row>
    <row r="11" spans="1:19" ht="35.25" customHeight="1" x14ac:dyDescent="0.25">
      <c r="A11" s="64"/>
      <c r="B11" s="65"/>
      <c r="C11" s="66"/>
      <c r="D11" s="43" t="str">
        <f t="shared" si="5"/>
        <v>:</v>
      </c>
      <c r="E11" s="43" t="str">
        <f t="shared" si="6"/>
        <v>:</v>
      </c>
      <c r="F11" s="43" t="e">
        <f t="shared" si="7"/>
        <v>#VALUE!</v>
      </c>
      <c r="G11" s="41" t="e">
        <f t="shared" si="8"/>
        <v>#VALUE!</v>
      </c>
      <c r="H11" s="66"/>
      <c r="I11" s="66"/>
      <c r="J11" s="66"/>
      <c r="K11" s="65"/>
      <c r="L11" s="1" t="e">
        <f t="shared" si="9"/>
        <v>#VALUE!</v>
      </c>
      <c r="M11" s="66"/>
      <c r="N11" s="66"/>
      <c r="O11" s="66"/>
      <c r="P11" s="66"/>
      <c r="Q11" s="66"/>
      <c r="R11" s="1" t="e">
        <f t="shared" si="4"/>
        <v>#VALUE!</v>
      </c>
      <c r="S11" s="64"/>
    </row>
    <row r="12" spans="1:19" ht="35.25" customHeight="1" x14ac:dyDescent="0.25">
      <c r="A12" s="64"/>
      <c r="B12" s="65"/>
      <c r="C12" s="66"/>
      <c r="D12" s="43" t="str">
        <f t="shared" si="5"/>
        <v>:</v>
      </c>
      <c r="E12" s="43" t="str">
        <f t="shared" si="6"/>
        <v>:</v>
      </c>
      <c r="F12" s="43" t="e">
        <f t="shared" si="7"/>
        <v>#VALUE!</v>
      </c>
      <c r="G12" s="41" t="e">
        <f t="shared" si="8"/>
        <v>#VALUE!</v>
      </c>
      <c r="H12" s="66"/>
      <c r="I12" s="66"/>
      <c r="J12" s="66"/>
      <c r="K12" s="65"/>
      <c r="L12" s="1" t="e">
        <f t="shared" si="9"/>
        <v>#VALUE!</v>
      </c>
      <c r="M12" s="66"/>
      <c r="N12" s="66"/>
      <c r="O12" s="66"/>
      <c r="P12" s="66"/>
      <c r="Q12" s="66"/>
      <c r="R12" s="1" t="e">
        <f t="shared" si="4"/>
        <v>#VALUE!</v>
      </c>
      <c r="S12" s="64"/>
    </row>
    <row r="13" spans="1:19" ht="35.25" customHeight="1" x14ac:dyDescent="0.25">
      <c r="A13" s="64"/>
      <c r="B13" s="65"/>
      <c r="C13" s="66"/>
      <c r="D13" s="43" t="str">
        <f t="shared" si="5"/>
        <v>:</v>
      </c>
      <c r="E13" s="43" t="str">
        <f t="shared" si="6"/>
        <v>:</v>
      </c>
      <c r="F13" s="43" t="e">
        <f t="shared" si="7"/>
        <v>#VALUE!</v>
      </c>
      <c r="G13" s="41" t="e">
        <f t="shared" si="8"/>
        <v>#VALUE!</v>
      </c>
      <c r="H13" s="66"/>
      <c r="I13" s="66"/>
      <c r="J13" s="66"/>
      <c r="K13" s="65"/>
      <c r="L13" s="1" t="e">
        <f t="shared" si="9"/>
        <v>#VALUE!</v>
      </c>
      <c r="M13" s="66"/>
      <c r="N13" s="66"/>
      <c r="O13" s="66"/>
      <c r="P13" s="66"/>
      <c r="Q13" s="66"/>
      <c r="R13" s="1" t="e">
        <f t="shared" si="4"/>
        <v>#VALUE!</v>
      </c>
      <c r="S13" s="64"/>
    </row>
    <row r="14" spans="1:19" ht="35.25" customHeight="1" x14ac:dyDescent="0.25">
      <c r="A14" s="64"/>
      <c r="B14" s="65"/>
      <c r="C14" s="66"/>
      <c r="D14" s="43" t="str">
        <f t="shared" si="5"/>
        <v>:</v>
      </c>
      <c r="E14" s="43" t="str">
        <f t="shared" si="6"/>
        <v>:</v>
      </c>
      <c r="F14" s="43" t="e">
        <f t="shared" si="7"/>
        <v>#VALUE!</v>
      </c>
      <c r="G14" s="41" t="e">
        <f t="shared" si="8"/>
        <v>#VALUE!</v>
      </c>
      <c r="H14" s="66"/>
      <c r="I14" s="66"/>
      <c r="J14" s="66"/>
      <c r="K14" s="65"/>
      <c r="L14" s="1" t="e">
        <f t="shared" si="9"/>
        <v>#VALUE!</v>
      </c>
      <c r="M14" s="66"/>
      <c r="N14" s="66"/>
      <c r="O14" s="66"/>
      <c r="P14" s="66"/>
      <c r="Q14" s="66"/>
      <c r="R14" s="1" t="e">
        <f t="shared" si="4"/>
        <v>#VALUE!</v>
      </c>
      <c r="S14" s="64"/>
    </row>
    <row r="15" spans="1:19" ht="35.25" customHeight="1" x14ac:dyDescent="0.25">
      <c r="A15" s="64"/>
      <c r="B15" s="65"/>
      <c r="C15" s="66"/>
      <c r="D15" s="43" t="str">
        <f t="shared" si="5"/>
        <v>:</v>
      </c>
      <c r="E15" s="43" t="str">
        <f t="shared" si="6"/>
        <v>:</v>
      </c>
      <c r="F15" s="43" t="e">
        <f t="shared" si="7"/>
        <v>#VALUE!</v>
      </c>
      <c r="G15" s="41" t="e">
        <f t="shared" si="8"/>
        <v>#VALUE!</v>
      </c>
      <c r="H15" s="66"/>
      <c r="I15" s="66"/>
      <c r="J15" s="66"/>
      <c r="K15" s="65"/>
      <c r="L15" s="1" t="e">
        <f t="shared" si="9"/>
        <v>#VALUE!</v>
      </c>
      <c r="M15" s="66"/>
      <c r="N15" s="66"/>
      <c r="O15" s="66"/>
      <c r="P15" s="66"/>
      <c r="Q15" s="66"/>
      <c r="R15" s="1" t="e">
        <f t="shared" si="4"/>
        <v>#VALUE!</v>
      </c>
      <c r="S15" s="64"/>
    </row>
    <row r="16" spans="1:19" ht="35.25" customHeight="1" x14ac:dyDescent="0.25">
      <c r="A16" s="64"/>
      <c r="B16" s="65"/>
      <c r="C16" s="66"/>
      <c r="D16" s="43" t="str">
        <f t="shared" si="5"/>
        <v>:</v>
      </c>
      <c r="E16" s="43" t="str">
        <f t="shared" si="6"/>
        <v>:</v>
      </c>
      <c r="F16" s="43" t="e">
        <f t="shared" si="7"/>
        <v>#VALUE!</v>
      </c>
      <c r="G16" s="41" t="e">
        <f t="shared" si="8"/>
        <v>#VALUE!</v>
      </c>
      <c r="H16" s="66"/>
      <c r="I16" s="66"/>
      <c r="J16" s="66"/>
      <c r="K16" s="65"/>
      <c r="L16" s="1" t="e">
        <f t="shared" si="9"/>
        <v>#VALUE!</v>
      </c>
      <c r="M16" s="66"/>
      <c r="N16" s="66"/>
      <c r="O16" s="66"/>
      <c r="P16" s="66"/>
      <c r="Q16" s="66"/>
      <c r="R16" s="1" t="e">
        <f t="shared" si="4"/>
        <v>#VALUE!</v>
      </c>
      <c r="S16" s="64"/>
    </row>
    <row r="17" spans="1:19" ht="35.25" customHeight="1" x14ac:dyDescent="0.25">
      <c r="A17" s="64"/>
      <c r="B17" s="65"/>
      <c r="C17" s="66"/>
      <c r="D17" s="43" t="str">
        <f t="shared" si="5"/>
        <v>:</v>
      </c>
      <c r="E17" s="43" t="str">
        <f t="shared" si="6"/>
        <v>:</v>
      </c>
      <c r="F17" s="43" t="e">
        <f t="shared" si="7"/>
        <v>#VALUE!</v>
      </c>
      <c r="G17" s="41" t="e">
        <f t="shared" si="8"/>
        <v>#VALUE!</v>
      </c>
      <c r="H17" s="66"/>
      <c r="I17" s="66"/>
      <c r="J17" s="66"/>
      <c r="K17" s="65"/>
      <c r="L17" s="1" t="e">
        <f t="shared" si="9"/>
        <v>#VALUE!</v>
      </c>
      <c r="M17" s="66"/>
      <c r="N17" s="66"/>
      <c r="O17" s="66"/>
      <c r="P17" s="66"/>
      <c r="Q17" s="66"/>
      <c r="R17" s="1" t="e">
        <f t="shared" si="4"/>
        <v>#VALUE!</v>
      </c>
      <c r="S17" s="64"/>
    </row>
    <row r="18" spans="1:19" ht="35.25" customHeight="1" x14ac:dyDescent="0.25">
      <c r="A18" s="64"/>
      <c r="B18" s="65"/>
      <c r="C18" s="66"/>
      <c r="D18" s="43" t="str">
        <f t="shared" si="5"/>
        <v>:</v>
      </c>
      <c r="E18" s="43" t="str">
        <f t="shared" si="6"/>
        <v>:</v>
      </c>
      <c r="F18" s="43" t="e">
        <f t="shared" si="7"/>
        <v>#VALUE!</v>
      </c>
      <c r="G18" s="41" t="e">
        <f t="shared" si="8"/>
        <v>#VALUE!</v>
      </c>
      <c r="H18" s="66"/>
      <c r="I18" s="66"/>
      <c r="J18" s="66"/>
      <c r="K18" s="65"/>
      <c r="L18" s="1" t="e">
        <f t="shared" si="9"/>
        <v>#VALUE!</v>
      </c>
      <c r="M18" s="66"/>
      <c r="N18" s="66"/>
      <c r="O18" s="66"/>
      <c r="P18" s="66"/>
      <c r="Q18" s="66"/>
      <c r="R18" s="1" t="e">
        <f t="shared" si="4"/>
        <v>#VALUE!</v>
      </c>
      <c r="S18" s="64"/>
    </row>
    <row r="19" spans="1:19" ht="35.25" customHeight="1" x14ac:dyDescent="0.25">
      <c r="A19" s="64"/>
      <c r="B19" s="65"/>
      <c r="C19" s="66"/>
      <c r="D19" s="43" t="str">
        <f t="shared" si="5"/>
        <v>:</v>
      </c>
      <c r="E19" s="43" t="str">
        <f t="shared" si="6"/>
        <v>:</v>
      </c>
      <c r="F19" s="43" t="e">
        <f t="shared" si="7"/>
        <v>#VALUE!</v>
      </c>
      <c r="G19" s="41" t="e">
        <f t="shared" si="8"/>
        <v>#VALUE!</v>
      </c>
      <c r="H19" s="66"/>
      <c r="I19" s="66"/>
      <c r="J19" s="66"/>
      <c r="K19" s="65"/>
      <c r="L19" s="1" t="e">
        <f t="shared" si="9"/>
        <v>#VALUE!</v>
      </c>
      <c r="M19" s="66"/>
      <c r="N19" s="66"/>
      <c r="O19" s="66"/>
      <c r="P19" s="66"/>
      <c r="Q19" s="66"/>
      <c r="R19" s="1" t="e">
        <f t="shared" si="4"/>
        <v>#VALUE!</v>
      </c>
      <c r="S19" s="64"/>
    </row>
    <row r="20" spans="1:19" ht="35.25" customHeight="1" x14ac:dyDescent="0.25">
      <c r="A20" s="64"/>
      <c r="B20" s="65"/>
      <c r="C20" s="66"/>
      <c r="D20" s="43" t="str">
        <f t="shared" si="5"/>
        <v>:</v>
      </c>
      <c r="E20" s="43" t="str">
        <f t="shared" si="6"/>
        <v>:</v>
      </c>
      <c r="F20" s="43" t="e">
        <f t="shared" si="7"/>
        <v>#VALUE!</v>
      </c>
      <c r="G20" s="41" t="e">
        <f t="shared" si="8"/>
        <v>#VALUE!</v>
      </c>
      <c r="H20" s="66"/>
      <c r="I20" s="66"/>
      <c r="J20" s="66"/>
      <c r="K20" s="65"/>
      <c r="L20" s="1" t="e">
        <f t="shared" si="9"/>
        <v>#VALUE!</v>
      </c>
      <c r="M20" s="66"/>
      <c r="N20" s="66"/>
      <c r="O20" s="66"/>
      <c r="P20" s="66"/>
      <c r="Q20" s="66"/>
      <c r="R20" s="1" t="e">
        <f t="shared" si="4"/>
        <v>#VALUE!</v>
      </c>
      <c r="S20" s="64"/>
    </row>
    <row r="21" spans="1:19" ht="35.25" customHeight="1" x14ac:dyDescent="0.25">
      <c r="A21" s="64"/>
      <c r="B21" s="65"/>
      <c r="C21" s="66"/>
      <c r="D21" s="43" t="str">
        <f t="shared" si="5"/>
        <v>:</v>
      </c>
      <c r="E21" s="43" t="str">
        <f t="shared" si="6"/>
        <v>:</v>
      </c>
      <c r="F21" s="43" t="e">
        <f t="shared" si="7"/>
        <v>#VALUE!</v>
      </c>
      <c r="G21" s="41" t="e">
        <f t="shared" si="8"/>
        <v>#VALUE!</v>
      </c>
      <c r="H21" s="66"/>
      <c r="I21" s="66"/>
      <c r="J21" s="66"/>
      <c r="K21" s="65"/>
      <c r="L21" s="1" t="e">
        <f t="shared" si="9"/>
        <v>#VALUE!</v>
      </c>
      <c r="M21" s="66"/>
      <c r="N21" s="66"/>
      <c r="O21" s="66"/>
      <c r="P21" s="66"/>
      <c r="Q21" s="66"/>
      <c r="R21" s="1" t="e">
        <f t="shared" si="4"/>
        <v>#VALUE!</v>
      </c>
      <c r="S21" s="64"/>
    </row>
    <row r="22" spans="1:19" ht="35.25" customHeight="1" x14ac:dyDescent="0.25">
      <c r="A22" s="64"/>
      <c r="B22" s="65"/>
      <c r="C22" s="66"/>
      <c r="D22" s="43" t="str">
        <f t="shared" si="5"/>
        <v>:</v>
      </c>
      <c r="E22" s="43" t="str">
        <f t="shared" si="6"/>
        <v>:</v>
      </c>
      <c r="F22" s="43" t="e">
        <f t="shared" si="7"/>
        <v>#VALUE!</v>
      </c>
      <c r="G22" s="41" t="e">
        <f t="shared" si="8"/>
        <v>#VALUE!</v>
      </c>
      <c r="H22" s="66"/>
      <c r="I22" s="66"/>
      <c r="J22" s="66"/>
      <c r="K22" s="65"/>
      <c r="L22" s="1" t="e">
        <f t="shared" si="9"/>
        <v>#VALUE!</v>
      </c>
      <c r="M22" s="66"/>
      <c r="N22" s="66"/>
      <c r="O22" s="66"/>
      <c r="P22" s="66"/>
      <c r="Q22" s="66"/>
      <c r="R22" s="1" t="e">
        <f t="shared" si="4"/>
        <v>#VALUE!</v>
      </c>
      <c r="S22" s="64"/>
    </row>
    <row r="23" spans="1:19" ht="35.25" customHeight="1" x14ac:dyDescent="0.25">
      <c r="A23" s="64"/>
      <c r="B23" s="65"/>
      <c r="C23" s="66"/>
      <c r="D23" s="43" t="str">
        <f t="shared" si="5"/>
        <v>:</v>
      </c>
      <c r="E23" s="43" t="str">
        <f t="shared" si="6"/>
        <v>:</v>
      </c>
      <c r="F23" s="43" t="e">
        <f t="shared" si="7"/>
        <v>#VALUE!</v>
      </c>
      <c r="G23" s="41" t="e">
        <f t="shared" si="8"/>
        <v>#VALUE!</v>
      </c>
      <c r="H23" s="66"/>
      <c r="I23" s="66"/>
      <c r="J23" s="66"/>
      <c r="K23" s="65"/>
      <c r="L23" s="1" t="e">
        <f t="shared" si="9"/>
        <v>#VALUE!</v>
      </c>
      <c r="M23" s="66"/>
      <c r="N23" s="66"/>
      <c r="O23" s="66"/>
      <c r="P23" s="66"/>
      <c r="Q23" s="66"/>
      <c r="R23" s="1" t="e">
        <f t="shared" si="4"/>
        <v>#VALUE!</v>
      </c>
      <c r="S23" s="64"/>
    </row>
    <row r="24" spans="1:19" ht="35.25" customHeight="1" x14ac:dyDescent="0.25">
      <c r="A24" s="64"/>
      <c r="B24" s="65"/>
      <c r="C24" s="66"/>
      <c r="D24" s="43" t="str">
        <f t="shared" si="5"/>
        <v>:</v>
      </c>
      <c r="E24" s="43" t="str">
        <f t="shared" si="6"/>
        <v>:</v>
      </c>
      <c r="F24" s="43" t="e">
        <f t="shared" si="7"/>
        <v>#VALUE!</v>
      </c>
      <c r="G24" s="41" t="e">
        <f t="shared" si="8"/>
        <v>#VALUE!</v>
      </c>
      <c r="H24" s="66"/>
      <c r="I24" s="66"/>
      <c r="J24" s="66"/>
      <c r="K24" s="65"/>
      <c r="L24" s="1" t="e">
        <f t="shared" si="9"/>
        <v>#VALUE!</v>
      </c>
      <c r="M24" s="66"/>
      <c r="N24" s="66"/>
      <c r="O24" s="66"/>
      <c r="P24" s="66"/>
      <c r="Q24" s="66"/>
      <c r="R24" s="1" t="e">
        <f t="shared" si="4"/>
        <v>#VALUE!</v>
      </c>
      <c r="S24" s="64"/>
    </row>
    <row r="25" spans="1:19" ht="35.25" customHeight="1" x14ac:dyDescent="0.25">
      <c r="A25" s="64"/>
      <c r="B25" s="65"/>
      <c r="C25" s="66"/>
      <c r="D25" s="43" t="str">
        <f t="shared" si="5"/>
        <v>:</v>
      </c>
      <c r="E25" s="43" t="str">
        <f t="shared" si="6"/>
        <v>:</v>
      </c>
      <c r="F25" s="43" t="e">
        <f t="shared" si="7"/>
        <v>#VALUE!</v>
      </c>
      <c r="G25" s="41" t="e">
        <f t="shared" si="8"/>
        <v>#VALUE!</v>
      </c>
      <c r="H25" s="66"/>
      <c r="I25" s="66"/>
      <c r="J25" s="66"/>
      <c r="K25" s="65"/>
      <c r="L25" s="1" t="e">
        <f t="shared" si="9"/>
        <v>#VALUE!</v>
      </c>
      <c r="M25" s="66"/>
      <c r="N25" s="66"/>
      <c r="O25" s="66"/>
      <c r="P25" s="66"/>
      <c r="Q25" s="66"/>
      <c r="R25" s="1" t="e">
        <f t="shared" si="4"/>
        <v>#VALUE!</v>
      </c>
      <c r="S25" s="64"/>
    </row>
    <row r="26" spans="1:19" ht="35.25" customHeight="1" x14ac:dyDescent="0.25">
      <c r="A26" s="64"/>
      <c r="B26" s="65"/>
      <c r="C26" s="66"/>
      <c r="D26" s="43" t="str">
        <f t="shared" si="5"/>
        <v>:</v>
      </c>
      <c r="E26" s="43" t="str">
        <f t="shared" si="6"/>
        <v>:</v>
      </c>
      <c r="F26" s="43" t="e">
        <f t="shared" si="7"/>
        <v>#VALUE!</v>
      </c>
      <c r="G26" s="41" t="e">
        <f t="shared" si="8"/>
        <v>#VALUE!</v>
      </c>
      <c r="H26" s="66"/>
      <c r="I26" s="66"/>
      <c r="J26" s="66"/>
      <c r="K26" s="65"/>
      <c r="L26" s="1" t="e">
        <f t="shared" si="9"/>
        <v>#VALUE!</v>
      </c>
      <c r="M26" s="66"/>
      <c r="N26" s="66"/>
      <c r="O26" s="66"/>
      <c r="P26" s="66"/>
      <c r="Q26" s="66"/>
      <c r="R26" s="1" t="e">
        <f t="shared" si="4"/>
        <v>#VALUE!</v>
      </c>
      <c r="S26" s="64"/>
    </row>
    <row r="27" spans="1:19" ht="35.25" customHeight="1" x14ac:dyDescent="0.25">
      <c r="A27" s="64"/>
      <c r="B27" s="65"/>
      <c r="C27" s="66"/>
      <c r="D27" s="43" t="str">
        <f t="shared" si="5"/>
        <v>:</v>
      </c>
      <c r="E27" s="43" t="str">
        <f t="shared" si="6"/>
        <v>:</v>
      </c>
      <c r="F27" s="43" t="e">
        <f t="shared" si="7"/>
        <v>#VALUE!</v>
      </c>
      <c r="G27" s="41" t="e">
        <f t="shared" si="8"/>
        <v>#VALUE!</v>
      </c>
      <c r="H27" s="66"/>
      <c r="I27" s="66"/>
      <c r="J27" s="66"/>
      <c r="K27" s="65"/>
      <c r="L27" s="1" t="e">
        <f t="shared" si="9"/>
        <v>#VALUE!</v>
      </c>
      <c r="M27" s="66"/>
      <c r="N27" s="66"/>
      <c r="O27" s="66"/>
      <c r="P27" s="66"/>
      <c r="Q27" s="66"/>
      <c r="R27" s="1" t="e">
        <f t="shared" si="4"/>
        <v>#VALUE!</v>
      </c>
      <c r="S27" s="64"/>
    </row>
    <row r="28" spans="1:19" ht="35.25" customHeight="1" x14ac:dyDescent="0.25">
      <c r="A28" s="64"/>
      <c r="B28" s="65"/>
      <c r="C28" s="66"/>
      <c r="D28" s="43" t="str">
        <f t="shared" si="5"/>
        <v>:</v>
      </c>
      <c r="E28" s="43" t="str">
        <f t="shared" si="6"/>
        <v>:</v>
      </c>
      <c r="F28" s="43" t="e">
        <f t="shared" si="7"/>
        <v>#VALUE!</v>
      </c>
      <c r="G28" s="41" t="e">
        <f t="shared" si="8"/>
        <v>#VALUE!</v>
      </c>
      <c r="H28" s="66"/>
      <c r="I28" s="66"/>
      <c r="J28" s="66"/>
      <c r="K28" s="65"/>
      <c r="L28" s="1" t="e">
        <f t="shared" si="9"/>
        <v>#VALUE!</v>
      </c>
      <c r="M28" s="66"/>
      <c r="N28" s="66"/>
      <c r="O28" s="66"/>
      <c r="P28" s="66"/>
      <c r="Q28" s="66"/>
      <c r="R28" s="1" t="e">
        <f t="shared" ref="R28" si="10">L28*5</f>
        <v>#VALUE!</v>
      </c>
      <c r="S28" s="64"/>
    </row>
    <row r="29" spans="1:19" ht="35.25" customHeight="1" x14ac:dyDescent="0.25">
      <c r="A29" s="64"/>
      <c r="B29" s="65"/>
      <c r="C29" s="66"/>
      <c r="D29" s="43" t="str">
        <f t="shared" si="5"/>
        <v>:</v>
      </c>
      <c r="E29" s="43" t="str">
        <f t="shared" si="6"/>
        <v>:</v>
      </c>
      <c r="F29" s="43" t="e">
        <f t="shared" si="7"/>
        <v>#VALUE!</v>
      </c>
      <c r="G29" s="41" t="e">
        <f t="shared" si="8"/>
        <v>#VALUE!</v>
      </c>
      <c r="H29" s="66"/>
      <c r="I29" s="66"/>
      <c r="J29" s="66"/>
      <c r="K29" s="65"/>
      <c r="L29" s="1" t="e">
        <f t="shared" si="9"/>
        <v>#VALUE!</v>
      </c>
      <c r="M29" s="66"/>
      <c r="N29" s="66"/>
      <c r="O29" s="66"/>
      <c r="P29" s="66"/>
      <c r="Q29" s="66"/>
      <c r="R29" s="1" t="e">
        <f t="shared" ref="R29" si="11">L29*5</f>
        <v>#VALUE!</v>
      </c>
      <c r="S29" s="64"/>
    </row>
    <row r="30" spans="1:19" ht="29.25" customHeight="1" x14ac:dyDescent="0.25">
      <c r="C30" s="49" t="e">
        <f>L30</f>
        <v>#VALUE!</v>
      </c>
      <c r="G30" s="49" t="e">
        <f>SUM(G3:G29)</f>
        <v>#VALUE!</v>
      </c>
      <c r="L30" t="e">
        <f>SUM(L3:L29)</f>
        <v>#VALUE!</v>
      </c>
    </row>
    <row r="31" spans="1:19" ht="20.25" hidden="1" customHeight="1" thickBot="1" x14ac:dyDescent="0.3">
      <c r="C31" s="134" t="s">
        <v>58</v>
      </c>
      <c r="G31" s="49">
        <f>COUNTIF(G30,"&lt;=300")</f>
        <v>0</v>
      </c>
    </row>
    <row r="32" spans="1:19" ht="20.25" hidden="1" customHeight="1" thickBot="1" x14ac:dyDescent="0.3">
      <c r="C32" s="50" t="s">
        <v>157</v>
      </c>
      <c r="G32" s="49">
        <f>COUNTIF(G30,"&lt;=480")-COUNTIF(G30,"&lt;301")</f>
        <v>0</v>
      </c>
    </row>
    <row r="33" spans="1:17" ht="20.25" hidden="1" customHeight="1" thickBot="1" x14ac:dyDescent="0.3">
      <c r="C33" s="50" t="s">
        <v>158</v>
      </c>
      <c r="G33" s="49">
        <f>COUNTIF(G30,"&lt;=960")-COUNTIF(G30,"&lt;481")</f>
        <v>0</v>
      </c>
    </row>
    <row r="34" spans="1:17" ht="20.25" hidden="1" customHeight="1" thickBot="1" x14ac:dyDescent="0.3">
      <c r="C34" s="50" t="s">
        <v>159</v>
      </c>
      <c r="G34" s="49">
        <f>COUNTIF(G30,"&lt;=1440")-COUNTIF(G30,"&lt;961")</f>
        <v>0</v>
      </c>
    </row>
    <row r="35" spans="1:17" ht="20.25" hidden="1" customHeight="1" thickBot="1" x14ac:dyDescent="0.3">
      <c r="C35" s="50" t="s">
        <v>160</v>
      </c>
      <c r="G35" s="49">
        <f>COUNTIF(G30,"&lt;=1920")-COUNTIF(G30,"&lt;1441")</f>
        <v>0</v>
      </c>
    </row>
    <row r="36" spans="1:17" ht="20.25" hidden="1" customHeight="1" thickBot="1" x14ac:dyDescent="0.3">
      <c r="C36" s="50" t="s">
        <v>161</v>
      </c>
      <c r="G36" s="49">
        <f>COUNTIF(G30,"&lt;=2400")-COUNTIF(G30,"&lt;1921")</f>
        <v>0</v>
      </c>
    </row>
    <row r="37" spans="1:17" ht="20.25" hidden="1" customHeight="1" thickBot="1" x14ac:dyDescent="0.3">
      <c r="C37" s="50" t="s">
        <v>162</v>
      </c>
      <c r="G37" s="49">
        <f>COUNTIF(G30,"&lt;=4800")-COUNTIF(G30,"&lt;2401")</f>
        <v>0</v>
      </c>
    </row>
    <row r="38" spans="1:17" x14ac:dyDescent="0.25">
      <c r="C38" s="51" t="s">
        <v>59</v>
      </c>
      <c r="G38" s="52">
        <f>(G31*600)+(G32*800)+(G33*1000)+(G34*1200)+(G35*1400)+(G36*1600)+(G37*1800)</f>
        <v>0</v>
      </c>
    </row>
    <row r="39" spans="1:17" x14ac:dyDescent="0.25">
      <c r="C39" s="51" t="s">
        <v>60</v>
      </c>
      <c r="G39" s="53">
        <f>G38*2</f>
        <v>0</v>
      </c>
    </row>
    <row r="41" spans="1:17" ht="118.5" customHeight="1" x14ac:dyDescent="0.25">
      <c r="A41" s="151" t="s">
        <v>140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18"/>
      <c r="Q41" s="118"/>
    </row>
    <row r="42" spans="1:17" x14ac:dyDescent="0.25">
      <c r="B42" s="77"/>
      <c r="D42" s="49"/>
      <c r="E42" s="49"/>
    </row>
    <row r="43" spans="1:17" ht="35.25" customHeight="1" x14ac:dyDescent="0.25">
      <c r="A43" s="78" t="s">
        <v>61</v>
      </c>
      <c r="B43" s="79" t="s">
        <v>62</v>
      </c>
      <c r="C43" s="79" t="s">
        <v>63</v>
      </c>
    </row>
    <row r="44" spans="1:17" ht="35.25" customHeight="1" x14ac:dyDescent="0.25">
      <c r="A44" s="78"/>
      <c r="B44" s="78"/>
      <c r="C44" s="79"/>
    </row>
    <row r="47" spans="1:17" x14ac:dyDescent="0.25">
      <c r="B47" s="150" t="s">
        <v>8</v>
      </c>
      <c r="C47" s="150"/>
      <c r="D47" s="150"/>
      <c r="E47" s="150"/>
      <c r="F47" s="150"/>
      <c r="G47" s="150"/>
      <c r="H47" s="150"/>
      <c r="I47" s="150"/>
      <c r="J47" s="150"/>
    </row>
    <row r="53" spans="2:13" x14ac:dyDescent="0.25">
      <c r="B53" s="47"/>
      <c r="C53" s="47"/>
      <c r="D53" s="47"/>
      <c r="E53" s="47"/>
      <c r="F53" s="47"/>
      <c r="G53" s="44"/>
      <c r="H53" s="44"/>
      <c r="I53" s="44"/>
      <c r="J53" s="44"/>
      <c r="K53" s="44"/>
      <c r="L53" s="48"/>
      <c r="M53" s="44"/>
    </row>
    <row r="54" spans="2:13" x14ac:dyDescent="0.25">
      <c r="B54" s="45"/>
      <c r="C54" s="45"/>
      <c r="D54" s="45"/>
      <c r="E54" s="45"/>
      <c r="F54" s="45"/>
      <c r="G54" s="46"/>
      <c r="H54" s="46"/>
      <c r="I54" s="46"/>
    </row>
    <row r="55" spans="2:13" x14ac:dyDescent="0.25">
      <c r="B55" s="45"/>
      <c r="C55" s="45"/>
      <c r="D55" s="45"/>
      <c r="E55" s="45"/>
      <c r="F55" s="45"/>
      <c r="G55" s="46"/>
      <c r="H55" s="46"/>
      <c r="I55" s="46"/>
    </row>
    <row r="56" spans="2:13" x14ac:dyDescent="0.25">
      <c r="B56" s="45"/>
      <c r="C56" s="45"/>
      <c r="D56" s="45"/>
      <c r="E56" s="45"/>
      <c r="F56" s="45"/>
      <c r="G56" s="46"/>
      <c r="H56" s="46"/>
      <c r="I56" s="46"/>
    </row>
    <row r="57" spans="2:13" x14ac:dyDescent="0.25">
      <c r="B57" s="45"/>
      <c r="C57" s="45"/>
      <c r="D57" s="45"/>
      <c r="E57" s="45"/>
      <c r="F57" s="45"/>
      <c r="G57" s="46"/>
      <c r="H57" s="46"/>
      <c r="I57" s="46"/>
    </row>
  </sheetData>
  <sheetProtection algorithmName="SHA-512" hashValue="9rhMY+vidom/BgKaSahLhjXNCOlEXHzkV2FwwZX093mbFdmoAbMsCZj/bxV5AQXf4/u+gm2twZFVtY+LzwAQYg==" saltValue="wQKSa+FRD3vBWaxqK/C8xg==" spinCount="100000" sheet="1" insertRows="0" selectLockedCells="1"/>
  <mergeCells count="2">
    <mergeCell ref="B47:J47"/>
    <mergeCell ref="A41:O41"/>
  </mergeCells>
  <phoneticPr fontId="4" type="noConversion"/>
  <dataValidations count="10">
    <dataValidation type="list" allowBlank="1" showInputMessage="1" showErrorMessage="1" sqref="L54:L57 H2:H29" xr:uid="{00000000-0002-0000-0100-000000000000}">
      <formula1>"專業課程,專業品質,專業倫理,專業法規"</formula1>
    </dataValidation>
    <dataValidation type="list" allowBlank="1" showInputMessage="1" showErrorMessage="1" sqref="I2" xr:uid="{00000000-0002-0000-0100-000001000000}">
      <formula1>"消防安全,緊急應變,傳染病防治,性別敏感度,多元族群文化"</formula1>
    </dataValidation>
    <dataValidation type="list" allowBlank="1" showInputMessage="1" showErrorMessage="1" sqref="J2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29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29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29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29" xr:uid="{36E29263-2F2F-48E7-8F98-25000C979C76}">
      <formula1>200</formula1>
    </dataValidation>
    <dataValidation type="list" allowBlank="1" showInputMessage="1" showErrorMessage="1" sqref="J3:J29" xr:uid="{57C6AA61-F613-43C8-BFF4-58DEE172A01E}">
      <formula1>"A 照顧服務人員,B 居家服務督導員,C 社會工作師、社會工作人員及醫事人員,D 照顧管理專員及照顧管理督導,E 長照服務相關計畫之人員,F多重身分者"</formula1>
    </dataValidation>
    <dataValidation type="list" allowBlank="1" showInputMessage="1" showErrorMessage="1" sqref="I3:I29" xr:uid="{EFDA1BFC-A727-4892-A1CF-89621D575658}">
      <formula1>"消防安全,緊急應變,感染管制,性別敏感度,原住民族文化敏感度及能力,多元族群文化敏感度及能力,其他"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 codeName="工作表4">
    <pageSetUpPr fitToPage="1"/>
  </sheetPr>
  <dimension ref="A1:J29"/>
  <sheetViews>
    <sheetView zoomScale="115" zoomScaleNormal="115" workbookViewId="0"/>
  </sheetViews>
  <sheetFormatPr defaultColWidth="23" defaultRowHeight="16.5" x14ac:dyDescent="0.25"/>
  <cols>
    <col min="1" max="2" width="39.75" style="10" bestFit="1" customWidth="1"/>
    <col min="3" max="3" width="26" style="10" customWidth="1"/>
    <col min="4" max="4" width="23" style="10" customWidth="1"/>
    <col min="5" max="5" width="42.125" style="10" customWidth="1"/>
    <col min="6" max="8" width="23" style="10" customWidth="1"/>
    <col min="9" max="16384" width="23" style="10"/>
  </cols>
  <sheetData>
    <row r="1" spans="1:10" x14ac:dyDescent="0.25">
      <c r="A1" s="55" t="s">
        <v>65</v>
      </c>
      <c r="B1" s="55" t="s">
        <v>66</v>
      </c>
      <c r="C1" s="55" t="s">
        <v>67</v>
      </c>
      <c r="D1" s="94" t="s">
        <v>68</v>
      </c>
      <c r="E1" s="56" t="s">
        <v>69</v>
      </c>
      <c r="F1" s="11" t="s">
        <v>70</v>
      </c>
      <c r="G1" s="11" t="s">
        <v>71</v>
      </c>
      <c r="H1" s="11" t="s">
        <v>72</v>
      </c>
      <c r="I1" s="57" t="s">
        <v>73</v>
      </c>
      <c r="J1" s="57" t="s">
        <v>74</v>
      </c>
    </row>
    <row r="2" spans="1:10" x14ac:dyDescent="0.25">
      <c r="A2" s="59">
        <f>'3課程資料'!B29</f>
        <v>0</v>
      </c>
      <c r="B2" s="59">
        <f>'3課程資料'!C29</f>
        <v>0</v>
      </c>
      <c r="C2" s="60">
        <f>'3課程資料'!H29</f>
        <v>0</v>
      </c>
      <c r="D2" s="61">
        <f>'3課程資料'!I29</f>
        <v>0</v>
      </c>
      <c r="E2" s="58">
        <f>'3課程資料'!J29</f>
        <v>0</v>
      </c>
      <c r="F2" s="62">
        <f>'3課程資料'!M29</f>
        <v>0</v>
      </c>
      <c r="G2" s="62">
        <f>'3課程資料'!N29</f>
        <v>0</v>
      </c>
      <c r="H2" s="63">
        <f>'3課程資料'!O29</f>
        <v>0</v>
      </c>
      <c r="I2" s="58">
        <f>'3課程資料'!A29</f>
        <v>0</v>
      </c>
      <c r="J2" s="58" t="e">
        <f>'3課程資料'!L29</f>
        <v>#VALUE!</v>
      </c>
    </row>
    <row r="3" spans="1:10" x14ac:dyDescent="0.25">
      <c r="A3" s="59" t="e">
        <f>'3課程資料'!#REF!</f>
        <v>#REF!</v>
      </c>
      <c r="B3" s="59" t="e">
        <f>'3課程資料'!#REF!</f>
        <v>#REF!</v>
      </c>
      <c r="C3" s="60" t="e">
        <f>'3課程資料'!#REF!</f>
        <v>#REF!</v>
      </c>
      <c r="D3" s="61" t="e">
        <f>'3課程資料'!#REF!</f>
        <v>#REF!</v>
      </c>
      <c r="E3" s="58" t="e">
        <f>'3課程資料'!#REF!</f>
        <v>#REF!</v>
      </c>
      <c r="F3" s="62" t="e">
        <f>'3課程資料'!#REF!</f>
        <v>#REF!</v>
      </c>
      <c r="G3" s="62" t="e">
        <f>'3課程資料'!#REF!</f>
        <v>#REF!</v>
      </c>
      <c r="H3" s="63" t="e">
        <f>'3課程資料'!#REF!</f>
        <v>#REF!</v>
      </c>
      <c r="I3" s="58" t="e">
        <f>'3課程資料'!#REF!</f>
        <v>#REF!</v>
      </c>
      <c r="J3" s="58" t="e">
        <f>'3課程資料'!#REF!</f>
        <v>#REF!</v>
      </c>
    </row>
    <row r="4" spans="1:10" x14ac:dyDescent="0.25">
      <c r="A4" s="59" t="e">
        <f>'3課程資料'!#REF!</f>
        <v>#REF!</v>
      </c>
      <c r="B4" s="59" t="e">
        <f>'3課程資料'!#REF!</f>
        <v>#REF!</v>
      </c>
      <c r="C4" s="60" t="e">
        <f>'3課程資料'!#REF!</f>
        <v>#REF!</v>
      </c>
      <c r="D4" s="61" t="e">
        <f>'3課程資料'!#REF!</f>
        <v>#REF!</v>
      </c>
      <c r="E4" s="58" t="e">
        <f>'3課程資料'!#REF!</f>
        <v>#REF!</v>
      </c>
      <c r="F4" s="62" t="e">
        <f>'3課程資料'!#REF!</f>
        <v>#REF!</v>
      </c>
      <c r="G4" s="62" t="e">
        <f>'3課程資料'!#REF!</f>
        <v>#REF!</v>
      </c>
      <c r="H4" s="63" t="e">
        <f>'3課程資料'!#REF!</f>
        <v>#REF!</v>
      </c>
      <c r="I4" s="58" t="e">
        <f>'3課程資料'!#REF!</f>
        <v>#REF!</v>
      </c>
      <c r="J4" s="58" t="e">
        <f>'3課程資料'!#REF!</f>
        <v>#REF!</v>
      </c>
    </row>
    <row r="5" spans="1:10" ht="16.5" customHeight="1" x14ac:dyDescent="0.25">
      <c r="A5" s="59" t="e">
        <f>'3課程資料'!#REF!</f>
        <v>#REF!</v>
      </c>
      <c r="B5" s="59" t="e">
        <f>'3課程資料'!#REF!</f>
        <v>#REF!</v>
      </c>
      <c r="C5" s="60" t="e">
        <f>'3課程資料'!#REF!</f>
        <v>#REF!</v>
      </c>
      <c r="D5" s="61" t="e">
        <f>'3課程資料'!#REF!</f>
        <v>#REF!</v>
      </c>
      <c r="E5" s="58" t="e">
        <f>'3課程資料'!#REF!</f>
        <v>#REF!</v>
      </c>
      <c r="F5" s="62" t="e">
        <f>'3課程資料'!#REF!</f>
        <v>#REF!</v>
      </c>
      <c r="G5" s="62" t="e">
        <f>'3課程資料'!#REF!</f>
        <v>#REF!</v>
      </c>
      <c r="H5" s="63" t="e">
        <f>'3課程資料'!#REF!</f>
        <v>#REF!</v>
      </c>
      <c r="I5" s="58" t="e">
        <f>'3課程資料'!#REF!</f>
        <v>#REF!</v>
      </c>
      <c r="J5" s="58" t="e">
        <f>'3課程資料'!#REF!</f>
        <v>#REF!</v>
      </c>
    </row>
    <row r="6" spans="1:10" x14ac:dyDescent="0.25">
      <c r="A6" s="59" t="e">
        <f>'3課程資料'!#REF!</f>
        <v>#REF!</v>
      </c>
      <c r="B6" s="59" t="e">
        <f>'3課程資料'!#REF!</f>
        <v>#REF!</v>
      </c>
      <c r="C6" s="60" t="e">
        <f>'3課程資料'!#REF!</f>
        <v>#REF!</v>
      </c>
      <c r="D6" s="61" t="e">
        <f>'3課程資料'!#REF!</f>
        <v>#REF!</v>
      </c>
      <c r="E6" s="58" t="e">
        <f>'3課程資料'!#REF!</f>
        <v>#REF!</v>
      </c>
      <c r="F6" s="62" t="e">
        <f>'3課程資料'!#REF!</f>
        <v>#REF!</v>
      </c>
      <c r="G6" s="62" t="e">
        <f>'3課程資料'!#REF!</f>
        <v>#REF!</v>
      </c>
      <c r="H6" s="63" t="e">
        <f>'3課程資料'!#REF!</f>
        <v>#REF!</v>
      </c>
      <c r="I6" s="58" t="e">
        <f>'3課程資料'!#REF!</f>
        <v>#REF!</v>
      </c>
      <c r="J6" s="58" t="e">
        <f>'3課程資料'!#REF!</f>
        <v>#REF!</v>
      </c>
    </row>
    <row r="7" spans="1:10" x14ac:dyDescent="0.25">
      <c r="A7" s="59" t="e">
        <f>'3課程資料'!#REF!</f>
        <v>#REF!</v>
      </c>
      <c r="B7" s="59" t="e">
        <f>'3課程資料'!#REF!</f>
        <v>#REF!</v>
      </c>
      <c r="C7" s="60" t="e">
        <f>'3課程資料'!#REF!</f>
        <v>#REF!</v>
      </c>
      <c r="D7" s="61" t="e">
        <f>'3課程資料'!#REF!</f>
        <v>#REF!</v>
      </c>
      <c r="E7" s="58" t="e">
        <f>'3課程資料'!#REF!</f>
        <v>#REF!</v>
      </c>
      <c r="F7" s="62" t="e">
        <f>'3課程資料'!#REF!</f>
        <v>#REF!</v>
      </c>
      <c r="G7" s="62" t="e">
        <f>'3課程資料'!#REF!</f>
        <v>#REF!</v>
      </c>
      <c r="H7" s="63" t="e">
        <f>'3課程資料'!#REF!</f>
        <v>#REF!</v>
      </c>
      <c r="I7" s="58" t="e">
        <f>'3課程資料'!#REF!</f>
        <v>#REF!</v>
      </c>
      <c r="J7" s="58" t="e">
        <f>'3課程資料'!#REF!</f>
        <v>#REF!</v>
      </c>
    </row>
    <row r="8" spans="1:10" x14ac:dyDescent="0.25">
      <c r="A8" s="59" t="e">
        <f>'3課程資料'!#REF!</f>
        <v>#REF!</v>
      </c>
      <c r="B8" s="59" t="e">
        <f>'3課程資料'!#REF!</f>
        <v>#REF!</v>
      </c>
      <c r="C8" s="60" t="e">
        <f>'3課程資料'!#REF!</f>
        <v>#REF!</v>
      </c>
      <c r="D8" s="61" t="e">
        <f>'3課程資料'!#REF!</f>
        <v>#REF!</v>
      </c>
      <c r="E8" s="58" t="e">
        <f>'3課程資料'!#REF!</f>
        <v>#REF!</v>
      </c>
      <c r="F8" s="62" t="e">
        <f>'3課程資料'!#REF!</f>
        <v>#REF!</v>
      </c>
      <c r="G8" s="62" t="e">
        <f>'3課程資料'!#REF!</f>
        <v>#REF!</v>
      </c>
      <c r="H8" s="63" t="e">
        <f>'3課程資料'!#REF!</f>
        <v>#REF!</v>
      </c>
      <c r="I8" s="58" t="e">
        <f>'3課程資料'!#REF!</f>
        <v>#REF!</v>
      </c>
      <c r="J8" s="58" t="e">
        <f>'3課程資料'!#REF!</f>
        <v>#REF!</v>
      </c>
    </row>
    <row r="9" spans="1:10" x14ac:dyDescent="0.25">
      <c r="A9" s="59" t="e">
        <f>'3課程資料'!#REF!</f>
        <v>#REF!</v>
      </c>
      <c r="B9" s="59" t="e">
        <f>'3課程資料'!#REF!</f>
        <v>#REF!</v>
      </c>
      <c r="C9" s="60" t="e">
        <f>'3課程資料'!#REF!</f>
        <v>#REF!</v>
      </c>
      <c r="D9" s="61" t="e">
        <f>'3課程資料'!#REF!</f>
        <v>#REF!</v>
      </c>
      <c r="E9" s="58" t="e">
        <f>'3課程資料'!#REF!</f>
        <v>#REF!</v>
      </c>
      <c r="F9" s="62" t="e">
        <f>'3課程資料'!#REF!</f>
        <v>#REF!</v>
      </c>
      <c r="G9" s="62" t="e">
        <f>'3課程資料'!#REF!</f>
        <v>#REF!</v>
      </c>
      <c r="H9" s="63" t="e">
        <f>'3課程資料'!#REF!</f>
        <v>#REF!</v>
      </c>
      <c r="I9" s="58" t="e">
        <f>'3課程資料'!#REF!</f>
        <v>#REF!</v>
      </c>
      <c r="J9" s="58" t="e">
        <f>'3課程資料'!#REF!</f>
        <v>#REF!</v>
      </c>
    </row>
    <row r="10" spans="1:10" x14ac:dyDescent="0.25">
      <c r="A10" s="59" t="e">
        <f>'3課程資料'!#REF!</f>
        <v>#REF!</v>
      </c>
      <c r="B10" s="59" t="e">
        <f>'3課程資料'!#REF!</f>
        <v>#REF!</v>
      </c>
      <c r="C10" s="60" t="e">
        <f>'3課程資料'!#REF!</f>
        <v>#REF!</v>
      </c>
      <c r="D10" s="61" t="e">
        <f>'3課程資料'!#REF!</f>
        <v>#REF!</v>
      </c>
      <c r="E10" s="58" t="e">
        <f>'3課程資料'!#REF!</f>
        <v>#REF!</v>
      </c>
      <c r="F10" s="62" t="e">
        <f>'3課程資料'!#REF!</f>
        <v>#REF!</v>
      </c>
      <c r="G10" s="62" t="e">
        <f>'3課程資料'!#REF!</f>
        <v>#REF!</v>
      </c>
      <c r="H10" s="63" t="e">
        <f>'3課程資料'!#REF!</f>
        <v>#REF!</v>
      </c>
      <c r="I10" s="58" t="e">
        <f>'3課程資料'!#REF!</f>
        <v>#REF!</v>
      </c>
      <c r="J10" s="58" t="e">
        <f>'3課程資料'!#REF!</f>
        <v>#REF!</v>
      </c>
    </row>
    <row r="11" spans="1:10" x14ac:dyDescent="0.25">
      <c r="A11" s="59" t="e">
        <f>'3課程資料'!#REF!</f>
        <v>#REF!</v>
      </c>
      <c r="B11" s="59" t="e">
        <f>'3課程資料'!#REF!</f>
        <v>#REF!</v>
      </c>
      <c r="C11" s="60" t="e">
        <f>'3課程資料'!#REF!</f>
        <v>#REF!</v>
      </c>
      <c r="D11" s="61" t="e">
        <f>'3課程資料'!#REF!</f>
        <v>#REF!</v>
      </c>
      <c r="E11" s="58" t="e">
        <f>'3課程資料'!#REF!</f>
        <v>#REF!</v>
      </c>
      <c r="F11" s="62" t="e">
        <f>'3課程資料'!#REF!</f>
        <v>#REF!</v>
      </c>
      <c r="G11" s="62" t="e">
        <f>'3課程資料'!#REF!</f>
        <v>#REF!</v>
      </c>
      <c r="H11" s="63" t="e">
        <f>'3課程資料'!#REF!</f>
        <v>#REF!</v>
      </c>
      <c r="I11" s="58" t="e">
        <f>'3課程資料'!#REF!</f>
        <v>#REF!</v>
      </c>
      <c r="J11" s="58" t="e">
        <f>'3課程資料'!#REF!</f>
        <v>#REF!</v>
      </c>
    </row>
    <row r="12" spans="1:10" x14ac:dyDescent="0.25">
      <c r="A12" s="59" t="e">
        <f>'3課程資料'!#REF!</f>
        <v>#REF!</v>
      </c>
      <c r="B12" s="59" t="e">
        <f>'3課程資料'!#REF!</f>
        <v>#REF!</v>
      </c>
      <c r="C12" s="60" t="e">
        <f>'3課程資料'!#REF!</f>
        <v>#REF!</v>
      </c>
      <c r="D12" s="61" t="e">
        <f>'3課程資料'!#REF!</f>
        <v>#REF!</v>
      </c>
      <c r="E12" s="58" t="e">
        <f>'3課程資料'!#REF!</f>
        <v>#REF!</v>
      </c>
      <c r="F12" s="62" t="e">
        <f>'3課程資料'!#REF!</f>
        <v>#REF!</v>
      </c>
      <c r="G12" s="62" t="e">
        <f>'3課程資料'!#REF!</f>
        <v>#REF!</v>
      </c>
      <c r="H12" s="63" t="e">
        <f>'3課程資料'!#REF!</f>
        <v>#REF!</v>
      </c>
      <c r="I12" s="58" t="e">
        <f>'3課程資料'!#REF!</f>
        <v>#REF!</v>
      </c>
      <c r="J12" s="58" t="e">
        <f>'3課程資料'!#REF!</f>
        <v>#REF!</v>
      </c>
    </row>
    <row r="13" spans="1:10" x14ac:dyDescent="0.25">
      <c r="A13" s="59" t="e">
        <f>'3課程資料'!#REF!</f>
        <v>#REF!</v>
      </c>
      <c r="B13" s="59" t="e">
        <f>'3課程資料'!#REF!</f>
        <v>#REF!</v>
      </c>
      <c r="C13" s="60" t="e">
        <f>'3課程資料'!#REF!</f>
        <v>#REF!</v>
      </c>
      <c r="D13" s="61" t="e">
        <f>'3課程資料'!#REF!</f>
        <v>#REF!</v>
      </c>
      <c r="E13" s="58" t="e">
        <f>'3課程資料'!#REF!</f>
        <v>#REF!</v>
      </c>
      <c r="F13" s="62" t="e">
        <f>'3課程資料'!#REF!</f>
        <v>#REF!</v>
      </c>
      <c r="G13" s="62" t="e">
        <f>'3課程資料'!#REF!</f>
        <v>#REF!</v>
      </c>
      <c r="H13" s="63" t="e">
        <f>'3課程資料'!#REF!</f>
        <v>#REF!</v>
      </c>
      <c r="I13" s="58" t="e">
        <f>'3課程資料'!#REF!</f>
        <v>#REF!</v>
      </c>
      <c r="J13" s="58" t="e">
        <f>'3課程資料'!#REF!</f>
        <v>#REF!</v>
      </c>
    </row>
    <row r="14" spans="1:10" x14ac:dyDescent="0.25">
      <c r="A14" s="59" t="e">
        <f>'3課程資料'!#REF!</f>
        <v>#REF!</v>
      </c>
      <c r="B14" s="59" t="e">
        <f>'3課程資料'!#REF!</f>
        <v>#REF!</v>
      </c>
      <c r="C14" s="60" t="e">
        <f>'3課程資料'!#REF!</f>
        <v>#REF!</v>
      </c>
      <c r="D14" s="61" t="e">
        <f>'3課程資料'!#REF!</f>
        <v>#REF!</v>
      </c>
      <c r="E14" s="58" t="e">
        <f>'3課程資料'!#REF!</f>
        <v>#REF!</v>
      </c>
      <c r="F14" s="62" t="e">
        <f>'3課程資料'!#REF!</f>
        <v>#REF!</v>
      </c>
      <c r="G14" s="62" t="e">
        <f>'3課程資料'!#REF!</f>
        <v>#REF!</v>
      </c>
      <c r="H14" s="63" t="e">
        <f>'3課程資料'!#REF!</f>
        <v>#REF!</v>
      </c>
      <c r="I14" s="58" t="e">
        <f>'3課程資料'!#REF!</f>
        <v>#REF!</v>
      </c>
      <c r="J14" s="58" t="e">
        <f>'3課程資料'!#REF!</f>
        <v>#REF!</v>
      </c>
    </row>
    <row r="15" spans="1:10" x14ac:dyDescent="0.25">
      <c r="A15" s="59" t="e">
        <f>'3課程資料'!#REF!</f>
        <v>#REF!</v>
      </c>
      <c r="B15" s="59" t="e">
        <f>'3課程資料'!#REF!</f>
        <v>#REF!</v>
      </c>
      <c r="C15" s="60" t="e">
        <f>'3課程資料'!#REF!</f>
        <v>#REF!</v>
      </c>
      <c r="D15" s="61" t="e">
        <f>'3課程資料'!#REF!</f>
        <v>#REF!</v>
      </c>
      <c r="E15" s="58" t="e">
        <f>'3課程資料'!#REF!</f>
        <v>#REF!</v>
      </c>
      <c r="F15" s="62" t="e">
        <f>'3課程資料'!#REF!</f>
        <v>#REF!</v>
      </c>
      <c r="G15" s="62" t="e">
        <f>'3課程資料'!#REF!</f>
        <v>#REF!</v>
      </c>
      <c r="H15" s="63" t="e">
        <f>'3課程資料'!#REF!</f>
        <v>#REF!</v>
      </c>
      <c r="I15" s="58" t="e">
        <f>'3課程資料'!#REF!</f>
        <v>#REF!</v>
      </c>
      <c r="J15" s="58" t="e">
        <f>'3課程資料'!#REF!</f>
        <v>#REF!</v>
      </c>
    </row>
    <row r="16" spans="1:10" x14ac:dyDescent="0.25">
      <c r="A16" s="59" t="e">
        <f>'3課程資料'!#REF!</f>
        <v>#REF!</v>
      </c>
      <c r="B16" s="59" t="e">
        <f>'3課程資料'!#REF!</f>
        <v>#REF!</v>
      </c>
      <c r="C16" s="60" t="e">
        <f>'3課程資料'!#REF!</f>
        <v>#REF!</v>
      </c>
      <c r="D16" s="61" t="e">
        <f>'3課程資料'!#REF!</f>
        <v>#REF!</v>
      </c>
      <c r="E16" s="58" t="e">
        <f>'3課程資料'!#REF!</f>
        <v>#REF!</v>
      </c>
      <c r="F16" s="62" t="e">
        <f>'3課程資料'!#REF!</f>
        <v>#REF!</v>
      </c>
      <c r="G16" s="62" t="e">
        <f>'3課程資料'!#REF!</f>
        <v>#REF!</v>
      </c>
      <c r="H16" s="63" t="e">
        <f>'3課程資料'!#REF!</f>
        <v>#REF!</v>
      </c>
      <c r="I16" s="58" t="e">
        <f>'3課程資料'!#REF!</f>
        <v>#REF!</v>
      </c>
      <c r="J16" s="58" t="e">
        <f>'3課程資料'!#REF!</f>
        <v>#REF!</v>
      </c>
    </row>
    <row r="17" spans="1:10" x14ac:dyDescent="0.25">
      <c r="A17" s="59" t="e">
        <f>'3課程資料'!#REF!</f>
        <v>#REF!</v>
      </c>
      <c r="B17" s="59" t="e">
        <f>'3課程資料'!#REF!</f>
        <v>#REF!</v>
      </c>
      <c r="C17" s="60" t="e">
        <f>'3課程資料'!#REF!</f>
        <v>#REF!</v>
      </c>
      <c r="D17" s="61" t="e">
        <f>'3課程資料'!#REF!</f>
        <v>#REF!</v>
      </c>
      <c r="E17" s="58" t="e">
        <f>'3課程資料'!#REF!</f>
        <v>#REF!</v>
      </c>
      <c r="F17" s="62" t="e">
        <f>'3課程資料'!#REF!</f>
        <v>#REF!</v>
      </c>
      <c r="G17" s="62" t="e">
        <f>'3課程資料'!#REF!</f>
        <v>#REF!</v>
      </c>
      <c r="H17" s="63" t="e">
        <f>'3課程資料'!#REF!</f>
        <v>#REF!</v>
      </c>
      <c r="I17" s="58" t="e">
        <f>'3課程資料'!#REF!</f>
        <v>#REF!</v>
      </c>
      <c r="J17" s="58" t="e">
        <f>'3課程資料'!#REF!</f>
        <v>#REF!</v>
      </c>
    </row>
    <row r="18" spans="1:10" x14ac:dyDescent="0.25">
      <c r="A18" s="59" t="e">
        <f>'3課程資料'!#REF!</f>
        <v>#REF!</v>
      </c>
      <c r="B18" s="59" t="e">
        <f>'3課程資料'!#REF!</f>
        <v>#REF!</v>
      </c>
      <c r="C18" s="60" t="e">
        <f>'3課程資料'!#REF!</f>
        <v>#REF!</v>
      </c>
      <c r="D18" s="61" t="e">
        <f>'3課程資料'!#REF!</f>
        <v>#REF!</v>
      </c>
      <c r="E18" s="58" t="e">
        <f>'3課程資料'!#REF!</f>
        <v>#REF!</v>
      </c>
      <c r="F18" s="62" t="e">
        <f>'3課程資料'!#REF!</f>
        <v>#REF!</v>
      </c>
      <c r="G18" s="62" t="e">
        <f>'3課程資料'!#REF!</f>
        <v>#REF!</v>
      </c>
      <c r="H18" s="63" t="e">
        <f>'3課程資料'!#REF!</f>
        <v>#REF!</v>
      </c>
      <c r="I18" s="58" t="e">
        <f>'3課程資料'!#REF!</f>
        <v>#REF!</v>
      </c>
      <c r="J18" s="58" t="e">
        <f>'3課程資料'!#REF!</f>
        <v>#REF!</v>
      </c>
    </row>
    <row r="19" spans="1:10" x14ac:dyDescent="0.25">
      <c r="A19" s="59" t="e">
        <f>'3課程資料'!#REF!</f>
        <v>#REF!</v>
      </c>
      <c r="B19" s="59" t="e">
        <f>'3課程資料'!#REF!</f>
        <v>#REF!</v>
      </c>
      <c r="C19" s="60" t="e">
        <f>'3課程資料'!#REF!</f>
        <v>#REF!</v>
      </c>
      <c r="D19" s="61" t="e">
        <f>'3課程資料'!#REF!</f>
        <v>#REF!</v>
      </c>
      <c r="E19" s="58" t="e">
        <f>'3課程資料'!#REF!</f>
        <v>#REF!</v>
      </c>
      <c r="F19" s="62" t="e">
        <f>'3課程資料'!#REF!</f>
        <v>#REF!</v>
      </c>
      <c r="G19" s="62" t="e">
        <f>'3課程資料'!#REF!</f>
        <v>#REF!</v>
      </c>
      <c r="H19" s="63" t="e">
        <f>'3課程資料'!#REF!</f>
        <v>#REF!</v>
      </c>
      <c r="I19" s="58" t="e">
        <f>'3課程資料'!#REF!</f>
        <v>#REF!</v>
      </c>
      <c r="J19" s="58" t="e">
        <f>'3課程資料'!#REF!</f>
        <v>#REF!</v>
      </c>
    </row>
    <row r="20" spans="1:10" x14ac:dyDescent="0.25">
      <c r="A20" s="59" t="e">
        <f>'3課程資料'!#REF!</f>
        <v>#REF!</v>
      </c>
      <c r="B20" s="59" t="e">
        <f>'3課程資料'!#REF!</f>
        <v>#REF!</v>
      </c>
      <c r="C20" s="60" t="e">
        <f>'3課程資料'!#REF!</f>
        <v>#REF!</v>
      </c>
      <c r="D20" s="61" t="e">
        <f>'3課程資料'!#REF!</f>
        <v>#REF!</v>
      </c>
      <c r="E20" s="58" t="e">
        <f>'3課程資料'!#REF!</f>
        <v>#REF!</v>
      </c>
      <c r="F20" s="62" t="e">
        <f>'3課程資料'!#REF!</f>
        <v>#REF!</v>
      </c>
      <c r="G20" s="62" t="e">
        <f>'3課程資料'!#REF!</f>
        <v>#REF!</v>
      </c>
      <c r="H20" s="63" t="e">
        <f>'3課程資料'!#REF!</f>
        <v>#REF!</v>
      </c>
      <c r="I20" s="58" t="e">
        <f>'3課程資料'!#REF!</f>
        <v>#REF!</v>
      </c>
      <c r="J20" s="58" t="e">
        <f>'3課程資料'!#REF!</f>
        <v>#REF!</v>
      </c>
    </row>
    <row r="21" spans="1:10" x14ac:dyDescent="0.25">
      <c r="A21" s="59" t="e">
        <f>'3課程資料'!#REF!</f>
        <v>#REF!</v>
      </c>
      <c r="B21" s="59" t="e">
        <f>'3課程資料'!#REF!</f>
        <v>#REF!</v>
      </c>
      <c r="C21" s="60" t="e">
        <f>'3課程資料'!#REF!</f>
        <v>#REF!</v>
      </c>
      <c r="D21" s="61" t="e">
        <f>'3課程資料'!#REF!</f>
        <v>#REF!</v>
      </c>
      <c r="E21" s="58" t="e">
        <f>'3課程資料'!#REF!</f>
        <v>#REF!</v>
      </c>
      <c r="F21" s="62" t="e">
        <f>'3課程資料'!#REF!</f>
        <v>#REF!</v>
      </c>
      <c r="G21" s="62" t="e">
        <f>'3課程資料'!#REF!</f>
        <v>#REF!</v>
      </c>
      <c r="H21" s="63" t="e">
        <f>'3課程資料'!#REF!</f>
        <v>#REF!</v>
      </c>
      <c r="I21" s="58" t="e">
        <f>'3課程資料'!#REF!</f>
        <v>#REF!</v>
      </c>
      <c r="J21" s="58" t="e">
        <f>'3課程資料'!#REF!</f>
        <v>#REF!</v>
      </c>
    </row>
    <row r="22" spans="1:10" x14ac:dyDescent="0.25">
      <c r="A22" s="59" t="e">
        <f>'3課程資料'!#REF!</f>
        <v>#REF!</v>
      </c>
      <c r="B22" s="59" t="e">
        <f>'3課程資料'!#REF!</f>
        <v>#REF!</v>
      </c>
      <c r="C22" s="60" t="e">
        <f>'3課程資料'!#REF!</f>
        <v>#REF!</v>
      </c>
      <c r="D22" s="61" t="e">
        <f>'3課程資料'!#REF!</f>
        <v>#REF!</v>
      </c>
      <c r="E22" s="58" t="e">
        <f>'3課程資料'!#REF!</f>
        <v>#REF!</v>
      </c>
      <c r="F22" s="62" t="e">
        <f>'3課程資料'!#REF!</f>
        <v>#REF!</v>
      </c>
      <c r="G22" s="62" t="e">
        <f>'3課程資料'!#REF!</f>
        <v>#REF!</v>
      </c>
      <c r="H22" s="63" t="e">
        <f>'3課程資料'!#REF!</f>
        <v>#REF!</v>
      </c>
      <c r="I22" s="58" t="e">
        <f>'3課程資料'!#REF!</f>
        <v>#REF!</v>
      </c>
      <c r="J22" s="58" t="e">
        <f>'3課程資料'!#REF!</f>
        <v>#REF!</v>
      </c>
    </row>
    <row r="23" spans="1:10" x14ac:dyDescent="0.25">
      <c r="A23" s="59" t="e">
        <f>'3課程資料'!#REF!</f>
        <v>#REF!</v>
      </c>
      <c r="B23" s="59" t="e">
        <f>'3課程資料'!#REF!</f>
        <v>#REF!</v>
      </c>
      <c r="C23" s="60" t="e">
        <f>'3課程資料'!#REF!</f>
        <v>#REF!</v>
      </c>
      <c r="D23" s="61" t="e">
        <f>'3課程資料'!#REF!</f>
        <v>#REF!</v>
      </c>
      <c r="E23" s="58" t="e">
        <f>'3課程資料'!#REF!</f>
        <v>#REF!</v>
      </c>
      <c r="F23" s="62" t="e">
        <f>'3課程資料'!#REF!</f>
        <v>#REF!</v>
      </c>
      <c r="G23" s="62" t="e">
        <f>'3課程資料'!#REF!</f>
        <v>#REF!</v>
      </c>
      <c r="H23" s="63" t="e">
        <f>'3課程資料'!#REF!</f>
        <v>#REF!</v>
      </c>
      <c r="I23" s="58" t="e">
        <f>'3課程資料'!#REF!</f>
        <v>#REF!</v>
      </c>
      <c r="J23" s="58" t="e">
        <f>'3課程資料'!#REF!</f>
        <v>#REF!</v>
      </c>
    </row>
    <row r="24" spans="1:10" x14ac:dyDescent="0.25">
      <c r="A24" s="59" t="e">
        <f>'3課程資料'!#REF!</f>
        <v>#REF!</v>
      </c>
      <c r="B24" s="59" t="e">
        <f>'3課程資料'!#REF!</f>
        <v>#REF!</v>
      </c>
      <c r="C24" s="60" t="e">
        <f>'3課程資料'!#REF!</f>
        <v>#REF!</v>
      </c>
      <c r="D24" s="61" t="e">
        <f>'3課程資料'!#REF!</f>
        <v>#REF!</v>
      </c>
      <c r="E24" s="58" t="e">
        <f>'3課程資料'!#REF!</f>
        <v>#REF!</v>
      </c>
      <c r="F24" s="62" t="e">
        <f>'3課程資料'!#REF!</f>
        <v>#REF!</v>
      </c>
      <c r="G24" s="62" t="e">
        <f>'3課程資料'!#REF!</f>
        <v>#REF!</v>
      </c>
      <c r="H24" s="63" t="e">
        <f>'3課程資料'!#REF!</f>
        <v>#REF!</v>
      </c>
      <c r="I24" s="58" t="e">
        <f>'3課程資料'!#REF!</f>
        <v>#REF!</v>
      </c>
      <c r="J24" s="58" t="e">
        <f>'3課程資料'!#REF!</f>
        <v>#REF!</v>
      </c>
    </row>
    <row r="25" spans="1:10" x14ac:dyDescent="0.25">
      <c r="A25" s="59" t="e">
        <f>'3課程資料'!#REF!</f>
        <v>#REF!</v>
      </c>
      <c r="B25" s="59" t="e">
        <f>'3課程資料'!#REF!</f>
        <v>#REF!</v>
      </c>
      <c r="C25" s="60" t="e">
        <f>'3課程資料'!#REF!</f>
        <v>#REF!</v>
      </c>
      <c r="D25" s="61" t="e">
        <f>'3課程資料'!#REF!</f>
        <v>#REF!</v>
      </c>
      <c r="E25" s="58" t="e">
        <f>'3課程資料'!#REF!</f>
        <v>#REF!</v>
      </c>
      <c r="F25" s="62" t="e">
        <f>'3課程資料'!#REF!</f>
        <v>#REF!</v>
      </c>
      <c r="G25" s="62" t="e">
        <f>'3課程資料'!#REF!</f>
        <v>#REF!</v>
      </c>
      <c r="H25" s="63" t="e">
        <f>'3課程資料'!#REF!</f>
        <v>#REF!</v>
      </c>
      <c r="I25" s="58" t="e">
        <f>'3課程資料'!#REF!</f>
        <v>#REF!</v>
      </c>
      <c r="J25" s="58" t="e">
        <f>'3課程資料'!#REF!</f>
        <v>#REF!</v>
      </c>
    </row>
    <row r="26" spans="1:10" x14ac:dyDescent="0.25">
      <c r="A26" s="59" t="e">
        <f>'3課程資料'!#REF!</f>
        <v>#REF!</v>
      </c>
      <c r="B26" s="59" t="e">
        <f>'3課程資料'!#REF!</f>
        <v>#REF!</v>
      </c>
      <c r="C26" s="60" t="e">
        <f>'3課程資料'!#REF!</f>
        <v>#REF!</v>
      </c>
      <c r="D26" s="61" t="e">
        <f>'3課程資料'!#REF!</f>
        <v>#REF!</v>
      </c>
      <c r="E26" s="58" t="e">
        <f>'3課程資料'!#REF!</f>
        <v>#REF!</v>
      </c>
      <c r="F26" s="62" t="e">
        <f>'3課程資料'!#REF!</f>
        <v>#REF!</v>
      </c>
      <c r="G26" s="62" t="e">
        <f>'3課程資料'!#REF!</f>
        <v>#REF!</v>
      </c>
      <c r="H26" s="63" t="e">
        <f>'3課程資料'!#REF!</f>
        <v>#REF!</v>
      </c>
      <c r="I26" s="58" t="e">
        <f>'3課程資料'!#REF!</f>
        <v>#REF!</v>
      </c>
      <c r="J26" s="58" t="e">
        <f>'3課程資料'!#REF!</f>
        <v>#REF!</v>
      </c>
    </row>
    <row r="27" spans="1:10" x14ac:dyDescent="0.25">
      <c r="A27" s="59" t="e">
        <f>'3課程資料'!#REF!</f>
        <v>#REF!</v>
      </c>
      <c r="B27" s="59" t="e">
        <f>'3課程資料'!#REF!</f>
        <v>#REF!</v>
      </c>
      <c r="C27" s="60" t="e">
        <f>'3課程資料'!#REF!</f>
        <v>#REF!</v>
      </c>
      <c r="D27" s="61" t="e">
        <f>'3課程資料'!#REF!</f>
        <v>#REF!</v>
      </c>
      <c r="E27" s="58" t="e">
        <f>'3課程資料'!#REF!</f>
        <v>#REF!</v>
      </c>
      <c r="F27" s="62" t="e">
        <f>'3課程資料'!#REF!</f>
        <v>#REF!</v>
      </c>
      <c r="G27" s="62" t="e">
        <f>'3課程資料'!#REF!</f>
        <v>#REF!</v>
      </c>
      <c r="H27" s="63" t="e">
        <f>'3課程資料'!#REF!</f>
        <v>#REF!</v>
      </c>
      <c r="I27" s="58" t="e">
        <f>'3課程資料'!#REF!</f>
        <v>#REF!</v>
      </c>
      <c r="J27" s="58" t="e">
        <f>'3課程資料'!#REF!</f>
        <v>#REF!</v>
      </c>
    </row>
    <row r="28" spans="1:10" x14ac:dyDescent="0.25">
      <c r="A28" s="59" t="e">
        <f>'3課程資料'!#REF!</f>
        <v>#REF!</v>
      </c>
      <c r="B28" s="59" t="e">
        <f>'3課程資料'!#REF!</f>
        <v>#REF!</v>
      </c>
      <c r="C28" s="60" t="e">
        <f>'3課程資料'!#REF!</f>
        <v>#REF!</v>
      </c>
      <c r="D28" s="61" t="e">
        <f>'3課程資料'!#REF!</f>
        <v>#REF!</v>
      </c>
      <c r="E28" s="58" t="e">
        <f>'3課程資料'!#REF!</f>
        <v>#REF!</v>
      </c>
      <c r="F28" s="62" t="e">
        <f>'3課程資料'!#REF!</f>
        <v>#REF!</v>
      </c>
      <c r="G28" s="62" t="e">
        <f>'3課程資料'!#REF!</f>
        <v>#REF!</v>
      </c>
      <c r="H28" s="63" t="e">
        <f>'3課程資料'!#REF!</f>
        <v>#REF!</v>
      </c>
      <c r="I28" s="58" t="e">
        <f>'3課程資料'!#REF!</f>
        <v>#REF!</v>
      </c>
      <c r="J28" s="58" t="e">
        <f>'3課程資料'!#REF!</f>
        <v>#REF!</v>
      </c>
    </row>
    <row r="29" spans="1:10" x14ac:dyDescent="0.25">
      <c r="A29" s="59" t="e">
        <f>'3課程資料'!#REF!</f>
        <v>#REF!</v>
      </c>
      <c r="B29" s="59" t="e">
        <f>'3課程資料'!#REF!</f>
        <v>#REF!</v>
      </c>
      <c r="C29" s="60" t="e">
        <f>'3課程資料'!#REF!</f>
        <v>#REF!</v>
      </c>
      <c r="D29" s="61" t="e">
        <f>'3課程資料'!#REF!</f>
        <v>#REF!</v>
      </c>
      <c r="E29" s="58" t="e">
        <f>'3課程資料'!#REF!</f>
        <v>#REF!</v>
      </c>
      <c r="F29" s="62" t="e">
        <f>'3課程資料'!#REF!</f>
        <v>#REF!</v>
      </c>
      <c r="G29" s="62" t="e">
        <f>'3課程資料'!#REF!</f>
        <v>#REF!</v>
      </c>
      <c r="H29" s="63" t="e">
        <f>'3課程資料'!#REF!</f>
        <v>#REF!</v>
      </c>
      <c r="I29" s="58" t="e">
        <f>'3課程資料'!#REF!</f>
        <v>#REF!</v>
      </c>
      <c r="J29" s="58" t="e">
        <f>'3課程資料'!#REF!</f>
        <v>#REF!</v>
      </c>
    </row>
  </sheetData>
  <phoneticPr fontId="4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46FFB-49CE-4DC1-A461-645FF66B800B}">
  <sheetPr codeName="工作表5">
    <tabColor rgb="FFB2F07A"/>
  </sheetPr>
  <dimension ref="A1:C27"/>
  <sheetViews>
    <sheetView workbookViewId="0">
      <selection activeCell="C6" sqref="C6"/>
    </sheetView>
  </sheetViews>
  <sheetFormatPr defaultRowHeight="16.5" x14ac:dyDescent="0.25"/>
  <cols>
    <col min="3" max="3" width="13.875" bestFit="1" customWidth="1"/>
  </cols>
  <sheetData>
    <row r="1" spans="1:3" x14ac:dyDescent="0.25">
      <c r="A1" s="106" t="s">
        <v>110</v>
      </c>
      <c r="B1" s="107" t="s">
        <v>111</v>
      </c>
      <c r="C1" s="107" t="s">
        <v>112</v>
      </c>
    </row>
    <row r="2" spans="1:3" x14ac:dyDescent="0.25">
      <c r="A2" s="108" t="str">
        <f t="shared" ref="A2:A12" si="0">CHAR(64+ROW(1:1))</f>
        <v>A</v>
      </c>
      <c r="B2" s="109">
        <v>10</v>
      </c>
      <c r="C2" s="109" t="s">
        <v>113</v>
      </c>
    </row>
    <row r="3" spans="1:3" x14ac:dyDescent="0.25">
      <c r="A3" s="110" t="str">
        <f t="shared" si="0"/>
        <v>B</v>
      </c>
      <c r="B3" s="111">
        <v>11</v>
      </c>
      <c r="C3" s="111" t="s">
        <v>114</v>
      </c>
    </row>
    <row r="4" spans="1:3" x14ac:dyDescent="0.25">
      <c r="A4" s="110" t="str">
        <f t="shared" si="0"/>
        <v>C</v>
      </c>
      <c r="B4" s="111">
        <v>12</v>
      </c>
      <c r="C4" s="111" t="s">
        <v>115</v>
      </c>
    </row>
    <row r="5" spans="1:3" x14ac:dyDescent="0.25">
      <c r="A5" s="110" t="str">
        <f t="shared" si="0"/>
        <v>D</v>
      </c>
      <c r="B5" s="111">
        <v>13</v>
      </c>
      <c r="C5" s="111" t="s">
        <v>116</v>
      </c>
    </row>
    <row r="6" spans="1:3" x14ac:dyDescent="0.25">
      <c r="A6" s="110" t="str">
        <f t="shared" si="0"/>
        <v>E</v>
      </c>
      <c r="B6" s="111">
        <v>14</v>
      </c>
      <c r="C6" s="111" t="s">
        <v>117</v>
      </c>
    </row>
    <row r="7" spans="1:3" x14ac:dyDescent="0.25">
      <c r="A7" s="110" t="str">
        <f t="shared" si="0"/>
        <v>F</v>
      </c>
      <c r="B7" s="111">
        <v>15</v>
      </c>
      <c r="C7" s="111" t="s">
        <v>118</v>
      </c>
    </row>
    <row r="8" spans="1:3" x14ac:dyDescent="0.25">
      <c r="A8" s="110" t="str">
        <f t="shared" si="0"/>
        <v>G</v>
      </c>
      <c r="B8" s="111">
        <v>16</v>
      </c>
      <c r="C8" s="111" t="s">
        <v>119</v>
      </c>
    </row>
    <row r="9" spans="1:3" x14ac:dyDescent="0.25">
      <c r="A9" s="110" t="str">
        <f t="shared" si="0"/>
        <v>H</v>
      </c>
      <c r="B9" s="111">
        <v>17</v>
      </c>
      <c r="C9" s="111" t="s">
        <v>120</v>
      </c>
    </row>
    <row r="10" spans="1:3" x14ac:dyDescent="0.25">
      <c r="A10" s="110" t="str">
        <f t="shared" si="0"/>
        <v>I</v>
      </c>
      <c r="B10" s="111">
        <v>34</v>
      </c>
      <c r="C10" s="111" t="s">
        <v>121</v>
      </c>
    </row>
    <row r="11" spans="1:3" x14ac:dyDescent="0.25">
      <c r="A11" s="110" t="str">
        <f t="shared" si="0"/>
        <v>J</v>
      </c>
      <c r="B11" s="111">
        <v>18</v>
      </c>
      <c r="C11" s="111" t="s">
        <v>122</v>
      </c>
    </row>
    <row r="12" spans="1:3" x14ac:dyDescent="0.25">
      <c r="A12" s="110" t="str">
        <f t="shared" si="0"/>
        <v>K</v>
      </c>
      <c r="B12" s="111">
        <v>19</v>
      </c>
      <c r="C12" s="111" t="s">
        <v>123</v>
      </c>
    </row>
    <row r="13" spans="1:3" x14ac:dyDescent="0.25">
      <c r="A13" s="110" t="str">
        <f>CHAR(64+ROW(13:13))</f>
        <v>M</v>
      </c>
      <c r="B13" s="111">
        <v>21</v>
      </c>
      <c r="C13" s="111" t="s">
        <v>124</v>
      </c>
    </row>
    <row r="14" spans="1:3" x14ac:dyDescent="0.25">
      <c r="A14" s="110" t="str">
        <f>CHAR(64+ROW(14:14))</f>
        <v>N</v>
      </c>
      <c r="B14" s="111">
        <v>22</v>
      </c>
      <c r="C14" s="111" t="s">
        <v>125</v>
      </c>
    </row>
    <row r="15" spans="1:3" x14ac:dyDescent="0.25">
      <c r="A15" s="110" t="str">
        <f>CHAR(64+ROW(15:15))</f>
        <v>O</v>
      </c>
      <c r="B15" s="111">
        <v>35</v>
      </c>
      <c r="C15" s="111" t="s">
        <v>126</v>
      </c>
    </row>
    <row r="16" spans="1:3" x14ac:dyDescent="0.25">
      <c r="A16" s="110" t="str">
        <f>CHAR(64+ROW(16:16))</f>
        <v>P</v>
      </c>
      <c r="B16" s="111">
        <v>23</v>
      </c>
      <c r="C16" s="111" t="s">
        <v>127</v>
      </c>
    </row>
    <row r="17" spans="1:3" x14ac:dyDescent="0.25">
      <c r="A17" s="110" t="str">
        <f>CHAR(64+ROW(17:17))</f>
        <v>Q</v>
      </c>
      <c r="B17" s="111">
        <v>24</v>
      </c>
      <c r="C17" s="111" t="s">
        <v>128</v>
      </c>
    </row>
    <row r="18" spans="1:3" x14ac:dyDescent="0.25">
      <c r="A18" s="110" t="str">
        <f>CHAR(64+ROW(20:20))</f>
        <v>T</v>
      </c>
      <c r="B18" s="111">
        <v>27</v>
      </c>
      <c r="C18" s="111" t="s">
        <v>129</v>
      </c>
    </row>
    <row r="19" spans="1:3" x14ac:dyDescent="0.25">
      <c r="A19" s="110" t="str">
        <f>CHAR(64+ROW(21:21))</f>
        <v>U</v>
      </c>
      <c r="B19" s="111">
        <v>28</v>
      </c>
      <c r="C19" s="111" t="s">
        <v>130</v>
      </c>
    </row>
    <row r="20" spans="1:3" x14ac:dyDescent="0.25">
      <c r="A20" s="110" t="str">
        <f>CHAR(64+ROW(22:22))</f>
        <v>V</v>
      </c>
      <c r="B20" s="111">
        <v>29</v>
      </c>
      <c r="C20" s="111" t="s">
        <v>131</v>
      </c>
    </row>
    <row r="21" spans="1:3" x14ac:dyDescent="0.25">
      <c r="A21" s="110" t="str">
        <f>CHAR(64+ROW(23:23))</f>
        <v>W</v>
      </c>
      <c r="B21" s="111">
        <v>32</v>
      </c>
      <c r="C21" s="111" t="s">
        <v>132</v>
      </c>
    </row>
    <row r="22" spans="1:3" x14ac:dyDescent="0.25">
      <c r="A22" s="110" t="str">
        <f>CHAR(64+ROW(24:24))</f>
        <v>X</v>
      </c>
      <c r="B22" s="111">
        <v>30</v>
      </c>
      <c r="C22" s="111" t="s">
        <v>133</v>
      </c>
    </row>
    <row r="23" spans="1:3" x14ac:dyDescent="0.25">
      <c r="A23" s="110" t="str">
        <f>CHAR(64+ROW(26:26))</f>
        <v>Z</v>
      </c>
      <c r="B23" s="111">
        <v>33</v>
      </c>
      <c r="C23" s="111" t="s">
        <v>134</v>
      </c>
    </row>
    <row r="24" spans="1:3" x14ac:dyDescent="0.25">
      <c r="A24" s="110" t="str">
        <f>CHAR(64+ROW(12:12))</f>
        <v>L</v>
      </c>
      <c r="B24" s="111">
        <v>20</v>
      </c>
      <c r="C24" s="111" t="s">
        <v>135</v>
      </c>
    </row>
    <row r="25" spans="1:3" x14ac:dyDescent="0.25">
      <c r="A25" s="110" t="str">
        <f>CHAR(64+ROW(18:18))</f>
        <v>R</v>
      </c>
      <c r="B25" s="111">
        <v>25</v>
      </c>
      <c r="C25" s="111" t="s">
        <v>136</v>
      </c>
    </row>
    <row r="26" spans="1:3" x14ac:dyDescent="0.25">
      <c r="A26" s="110" t="str">
        <f>CHAR(64+ROW(19:19))</f>
        <v>S</v>
      </c>
      <c r="B26" s="111">
        <v>26</v>
      </c>
      <c r="C26" s="111" t="s">
        <v>137</v>
      </c>
    </row>
    <row r="27" spans="1:3" x14ac:dyDescent="0.25">
      <c r="A27" s="110" t="str">
        <f>CHAR(64+ROW(25:25))</f>
        <v>Y</v>
      </c>
      <c r="B27" s="111">
        <v>31</v>
      </c>
      <c r="C27" s="111" t="s">
        <v>138</v>
      </c>
    </row>
  </sheetData>
  <sheetProtection algorithmName="SHA-512" hashValue="EMs+cTBPMcIIPhW5ZDR7MOhE4ywVOon+t+DSSTeFnFBZC6IPcmGsqARjAVy+mFWd3SXglp1pcXbW44J+aJiWGg==" saltValue="NXC2LBOj0ef0lJWiF4heOg==" spinCount="100000" sheet="1" objects="1" scenarios="1"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 codeName="工作表6">
    <tabColor rgb="FFB2F07A"/>
  </sheetPr>
  <dimension ref="A1:L203"/>
  <sheetViews>
    <sheetView topLeftCell="B1" zoomScaleNormal="100" workbookViewId="0">
      <selection activeCell="G26" sqref="G26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141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9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JSU1Ljc7z2cwEoI+928JhbM3E68cstKRWh2hbhDuX5sA5u3yK5+pbu5SnIpDp9DP/ZDYU1/MyEGxEFBn4u6/kw==" saltValue="v1oQdINxIST979Kgxdw2+w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4E69D0D2-DCFF-4DDB-9969-E6C5C34053A7}">
      <formula1>10</formula1>
    </dataValidation>
    <dataValidation type="list" allowBlank="1" showInputMessage="1" showErrorMessage="1" sqref="A2:A202" xr:uid="{925FFD5E-4866-4278-87E7-A16F3268DA33}">
      <formula1>"授課者,學員"</formula1>
    </dataValidation>
    <dataValidation type="list" allowBlank="1" showInputMessage="1" showErrorMessage="1" sqref="D2:D202" xr:uid="{5EBE4EE6-2045-45ED-8FF8-5EA07E1D63C1}">
      <formula1>"符合,不符合"</formula1>
    </dataValidation>
    <dataValidation type="list" allowBlank="1" showInputMessage="1" showErrorMessage="1" sqref="G2:G202" xr:uid="{E117CDB0-D877-4309-AF1A-F50AED72A43E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 codeName="工作表7">
    <tabColor theme="4" tint="0.39997558519241921"/>
  </sheetPr>
  <dimension ref="A1:Q37"/>
  <sheetViews>
    <sheetView zoomScaleNormal="100" workbookViewId="0">
      <selection activeCell="B24" sqref="B24"/>
    </sheetView>
  </sheetViews>
  <sheetFormatPr defaultRowHeight="16.5" x14ac:dyDescent="0.25"/>
  <cols>
    <col min="1" max="1" width="5.625" style="80" customWidth="1"/>
    <col min="2" max="2" width="12.125" style="80" customWidth="1"/>
    <col min="3" max="3" width="13.875" style="80" customWidth="1"/>
    <col min="4" max="4" width="6" style="80" customWidth="1"/>
    <col min="5" max="8" width="13.625" style="80" customWidth="1"/>
    <col min="9" max="9" width="7.875" style="80" customWidth="1"/>
    <col min="10" max="16384" width="9" style="80"/>
  </cols>
  <sheetData>
    <row r="1" spans="1:17" ht="36" customHeight="1" x14ac:dyDescent="0.25">
      <c r="A1" s="158" t="s">
        <v>79</v>
      </c>
      <c r="B1" s="158"/>
      <c r="C1" s="159"/>
      <c r="D1" s="159"/>
      <c r="E1" s="159"/>
      <c r="F1" s="159"/>
      <c r="G1" s="159"/>
      <c r="H1" s="159"/>
      <c r="I1" s="159"/>
    </row>
    <row r="2" spans="1:17" ht="31.7" customHeight="1" x14ac:dyDescent="0.25">
      <c r="A2" s="154" t="s">
        <v>80</v>
      </c>
      <c r="B2" s="155"/>
      <c r="C2" s="154"/>
      <c r="D2" s="156"/>
      <c r="E2" s="156"/>
      <c r="F2" s="156"/>
      <c r="G2" s="156"/>
      <c r="H2" s="156"/>
      <c r="I2" s="157"/>
    </row>
    <row r="3" spans="1:17" ht="25.5" customHeight="1" x14ac:dyDescent="0.25">
      <c r="A3" s="154" t="s">
        <v>81</v>
      </c>
      <c r="B3" s="155"/>
      <c r="C3" s="160"/>
      <c r="D3" s="156"/>
      <c r="E3" s="156"/>
      <c r="F3" s="156"/>
      <c r="G3" s="156"/>
      <c r="H3" s="156"/>
      <c r="I3" s="157"/>
    </row>
    <row r="4" spans="1:17" ht="25.5" customHeight="1" x14ac:dyDescent="0.25">
      <c r="A4" s="154" t="s">
        <v>82</v>
      </c>
      <c r="B4" s="155"/>
      <c r="C4" s="154"/>
      <c r="D4" s="156"/>
      <c r="E4" s="156"/>
      <c r="F4" s="156"/>
      <c r="G4" s="156"/>
      <c r="H4" s="156"/>
      <c r="I4" s="157"/>
    </row>
    <row r="5" spans="1:17" ht="25.5" customHeight="1" x14ac:dyDescent="0.25">
      <c r="A5" s="154" t="s">
        <v>83</v>
      </c>
      <c r="B5" s="155"/>
      <c r="C5" s="154"/>
      <c r="D5" s="156"/>
      <c r="E5" s="156"/>
      <c r="F5" s="156"/>
      <c r="G5" s="156"/>
      <c r="H5" s="156"/>
      <c r="I5" s="157"/>
    </row>
    <row r="6" spans="1:17" ht="25.5" customHeight="1" x14ac:dyDescent="0.25">
      <c r="A6" s="154" t="s">
        <v>32</v>
      </c>
      <c r="B6" s="155"/>
      <c r="C6" s="154"/>
      <c r="D6" s="165"/>
      <c r="E6" s="165"/>
      <c r="F6" s="165"/>
      <c r="G6" s="165"/>
      <c r="H6" s="165"/>
      <c r="I6" s="155"/>
      <c r="J6" s="152" t="s">
        <v>107</v>
      </c>
      <c r="K6" s="153"/>
      <c r="L6" s="153"/>
      <c r="M6" s="153"/>
      <c r="N6" s="153"/>
      <c r="O6" s="153"/>
      <c r="P6" s="153"/>
      <c r="Q6" s="153"/>
    </row>
    <row r="7" spans="1:17" ht="25.5" customHeight="1" x14ac:dyDescent="0.25">
      <c r="A7" s="154" t="s">
        <v>156</v>
      </c>
      <c r="B7" s="155"/>
      <c r="C7" s="154"/>
      <c r="D7" s="165"/>
      <c r="E7" s="165"/>
      <c r="F7" s="165"/>
      <c r="G7" s="165"/>
      <c r="H7" s="165"/>
      <c r="I7" s="155"/>
      <c r="J7" s="152"/>
      <c r="K7" s="153"/>
      <c r="L7" s="153"/>
      <c r="M7" s="153"/>
      <c r="N7" s="153"/>
      <c r="O7" s="153"/>
      <c r="P7" s="153"/>
      <c r="Q7" s="153"/>
    </row>
    <row r="8" spans="1:17" ht="25.5" customHeight="1" x14ac:dyDescent="0.25">
      <c r="A8" s="154" t="s">
        <v>84</v>
      </c>
      <c r="B8" s="155"/>
      <c r="C8" s="166" t="s">
        <v>96</v>
      </c>
      <c r="D8" s="167"/>
      <c r="E8" s="167"/>
      <c r="F8" s="167"/>
      <c r="G8" s="167"/>
      <c r="H8" s="167"/>
      <c r="I8" s="168"/>
    </row>
    <row r="9" spans="1:17" ht="113.25" customHeight="1" x14ac:dyDescent="0.25">
      <c r="A9" s="161" t="s">
        <v>155</v>
      </c>
      <c r="B9" s="162"/>
      <c r="C9" s="163"/>
      <c r="D9" s="163"/>
      <c r="E9" s="163"/>
      <c r="F9" s="163"/>
      <c r="G9" s="163"/>
      <c r="H9" s="163"/>
      <c r="I9" s="164"/>
    </row>
    <row r="10" spans="1:17" ht="27.95" customHeight="1" x14ac:dyDescent="0.25">
      <c r="A10" s="81" t="s">
        <v>10</v>
      </c>
      <c r="B10" s="81" t="s">
        <v>85</v>
      </c>
      <c r="C10" s="81" t="s">
        <v>86</v>
      </c>
      <c r="D10" s="82" t="s">
        <v>87</v>
      </c>
      <c r="E10" s="81" t="s">
        <v>88</v>
      </c>
      <c r="F10" s="81" t="s">
        <v>89</v>
      </c>
      <c r="G10" s="81" t="s">
        <v>90</v>
      </c>
      <c r="H10" s="81" t="s">
        <v>91</v>
      </c>
      <c r="I10" s="82" t="s">
        <v>104</v>
      </c>
    </row>
    <row r="11" spans="1:17" ht="33" customHeight="1" x14ac:dyDescent="0.25">
      <c r="A11" s="83">
        <v>1</v>
      </c>
      <c r="B11" s="84"/>
      <c r="C11" s="84"/>
      <c r="D11" s="84"/>
      <c r="E11" s="84"/>
      <c r="F11" s="84"/>
      <c r="G11" s="84"/>
      <c r="H11" s="84"/>
      <c r="I11" s="84"/>
    </row>
    <row r="12" spans="1:17" ht="33" customHeight="1" x14ac:dyDescent="0.25">
      <c r="A12" s="83">
        <v>2</v>
      </c>
      <c r="B12" s="84"/>
      <c r="C12" s="84"/>
      <c r="D12" s="84"/>
      <c r="E12" s="84"/>
      <c r="F12" s="84"/>
      <c r="G12" s="84"/>
      <c r="H12" s="84"/>
      <c r="I12" s="84"/>
    </row>
    <row r="13" spans="1:17" ht="33" customHeight="1" x14ac:dyDescent="0.25">
      <c r="A13" s="83">
        <v>3</v>
      </c>
      <c r="B13" s="84"/>
      <c r="C13" s="84"/>
      <c r="D13" s="84"/>
      <c r="E13" s="84"/>
      <c r="F13" s="84"/>
      <c r="G13" s="84"/>
      <c r="H13" s="84"/>
      <c r="I13" s="84"/>
    </row>
    <row r="14" spans="1:17" ht="33" customHeight="1" x14ac:dyDescent="0.25">
      <c r="A14" s="83">
        <v>4</v>
      </c>
      <c r="B14" s="84"/>
      <c r="C14" s="84"/>
      <c r="D14" s="84"/>
      <c r="E14" s="84"/>
      <c r="F14" s="84"/>
      <c r="G14" s="84"/>
      <c r="H14" s="84"/>
      <c r="I14" s="84"/>
    </row>
    <row r="15" spans="1:17" ht="33" customHeight="1" x14ac:dyDescent="0.25">
      <c r="A15" s="83">
        <v>5</v>
      </c>
      <c r="B15" s="84"/>
      <c r="C15" s="84"/>
      <c r="D15" s="84"/>
      <c r="E15" s="84"/>
      <c r="F15" s="84"/>
      <c r="G15" s="84"/>
      <c r="H15" s="84"/>
      <c r="I15" s="84"/>
    </row>
    <row r="16" spans="1:17" ht="33" customHeight="1" x14ac:dyDescent="0.25">
      <c r="A16" s="83">
        <v>6</v>
      </c>
      <c r="B16" s="84"/>
      <c r="C16" s="84"/>
      <c r="D16" s="84"/>
      <c r="E16" s="84"/>
      <c r="F16" s="84"/>
      <c r="G16" s="84"/>
      <c r="H16" s="84"/>
      <c r="I16" s="84"/>
    </row>
    <row r="17" spans="1:9" ht="33" customHeight="1" x14ac:dyDescent="0.25">
      <c r="A17" s="83">
        <v>7</v>
      </c>
      <c r="B17" s="84"/>
      <c r="C17" s="84"/>
      <c r="D17" s="84"/>
      <c r="E17" s="84"/>
      <c r="F17" s="84"/>
      <c r="G17" s="84"/>
      <c r="H17" s="84"/>
      <c r="I17" s="84"/>
    </row>
    <row r="18" spans="1:9" ht="33" customHeight="1" x14ac:dyDescent="0.25">
      <c r="A18" s="83">
        <v>8</v>
      </c>
      <c r="B18" s="84"/>
      <c r="C18" s="84"/>
      <c r="D18" s="84"/>
      <c r="E18" s="84"/>
      <c r="F18" s="84"/>
      <c r="G18" s="84"/>
      <c r="H18" s="84"/>
      <c r="I18" s="84"/>
    </row>
    <row r="19" spans="1:9" ht="33" customHeight="1" x14ac:dyDescent="0.25">
      <c r="A19" s="83">
        <v>9</v>
      </c>
      <c r="B19" s="84"/>
      <c r="C19" s="84"/>
      <c r="D19" s="84"/>
      <c r="E19" s="84"/>
      <c r="F19" s="84"/>
      <c r="G19" s="84"/>
      <c r="H19" s="84"/>
      <c r="I19" s="84"/>
    </row>
    <row r="20" spans="1:9" ht="33" customHeight="1" x14ac:dyDescent="0.25">
      <c r="A20" s="83">
        <v>10</v>
      </c>
      <c r="B20" s="84"/>
      <c r="C20" s="84"/>
      <c r="D20" s="84"/>
      <c r="E20" s="84"/>
      <c r="F20" s="84"/>
      <c r="G20" s="84"/>
      <c r="H20" s="84"/>
      <c r="I20" s="84"/>
    </row>
    <row r="21" spans="1:9" ht="33" customHeight="1" x14ac:dyDescent="0.25">
      <c r="A21" s="83">
        <v>11</v>
      </c>
      <c r="B21" s="84"/>
      <c r="C21" s="84"/>
      <c r="D21" s="84"/>
      <c r="E21" s="84"/>
      <c r="F21" s="84"/>
      <c r="G21" s="84"/>
      <c r="H21" s="84"/>
      <c r="I21" s="84"/>
    </row>
    <row r="22" spans="1:9" ht="33" customHeight="1" x14ac:dyDescent="0.25">
      <c r="A22" s="83">
        <v>12</v>
      </c>
      <c r="B22" s="84"/>
      <c r="C22" s="84"/>
      <c r="D22" s="84"/>
      <c r="E22" s="84"/>
      <c r="F22" s="84"/>
      <c r="G22" s="84"/>
      <c r="H22" s="84"/>
      <c r="I22" s="84"/>
    </row>
    <row r="23" spans="1:9" ht="33" customHeight="1" x14ac:dyDescent="0.25">
      <c r="A23" s="83">
        <v>13</v>
      </c>
      <c r="B23" s="84"/>
      <c r="C23" s="84"/>
      <c r="D23" s="84"/>
      <c r="E23" s="84"/>
      <c r="F23" s="84"/>
      <c r="G23" s="84"/>
      <c r="H23" s="84"/>
      <c r="I23" s="84"/>
    </row>
    <row r="24" spans="1:9" ht="33" customHeight="1" x14ac:dyDescent="0.25">
      <c r="A24" s="83">
        <v>14</v>
      </c>
      <c r="B24" s="84"/>
      <c r="C24" s="84"/>
      <c r="D24" s="84"/>
      <c r="E24" s="84"/>
      <c r="F24" s="84"/>
      <c r="G24" s="84"/>
      <c r="H24" s="84"/>
      <c r="I24" s="84"/>
    </row>
    <row r="25" spans="1:9" ht="33" customHeight="1" x14ac:dyDescent="0.25">
      <c r="A25" s="83">
        <v>15</v>
      </c>
      <c r="B25" s="84"/>
      <c r="C25" s="84"/>
      <c r="D25" s="84"/>
      <c r="E25" s="84"/>
      <c r="F25" s="84"/>
      <c r="G25" s="84"/>
      <c r="H25" s="84"/>
      <c r="I25" s="84"/>
    </row>
    <row r="26" spans="1:9" ht="35.25" customHeight="1" x14ac:dyDescent="0.25"/>
    <row r="27" spans="1:9" ht="35.25" customHeight="1" x14ac:dyDescent="0.25"/>
    <row r="28" spans="1:9" ht="35.25" customHeight="1" x14ac:dyDescent="0.25"/>
    <row r="29" spans="1:9" ht="35.25" customHeight="1" x14ac:dyDescent="0.25"/>
    <row r="30" spans="1:9" ht="35.25" customHeight="1" x14ac:dyDescent="0.25"/>
    <row r="31" spans="1:9" ht="35.25" customHeight="1" x14ac:dyDescent="0.25"/>
    <row r="32" spans="1:9" ht="35.25" customHeight="1" x14ac:dyDescent="0.25"/>
    <row r="33" ht="35.25" customHeight="1" x14ac:dyDescent="0.25"/>
    <row r="34" ht="35.25" customHeight="1" x14ac:dyDescent="0.25"/>
    <row r="35" ht="35.25" customHeight="1" x14ac:dyDescent="0.25"/>
    <row r="36" ht="35.25" customHeight="1" x14ac:dyDescent="0.25"/>
    <row r="37" ht="35.25" customHeight="1" x14ac:dyDescent="0.25"/>
  </sheetData>
  <mergeCells count="17">
    <mergeCell ref="A9:I9"/>
    <mergeCell ref="A5:B5"/>
    <mergeCell ref="C5:I5"/>
    <mergeCell ref="A7:B7"/>
    <mergeCell ref="C7:I7"/>
    <mergeCell ref="A8:B8"/>
    <mergeCell ref="C8:I8"/>
    <mergeCell ref="A6:B6"/>
    <mergeCell ref="C6:I6"/>
    <mergeCell ref="J6:Q7"/>
    <mergeCell ref="A4:B4"/>
    <mergeCell ref="C4:I4"/>
    <mergeCell ref="A1:I1"/>
    <mergeCell ref="A2:B2"/>
    <mergeCell ref="C2:I2"/>
    <mergeCell ref="A3:B3"/>
    <mergeCell ref="C3:I3"/>
  </mergeCells>
  <phoneticPr fontId="4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66BE-734C-49A0-BC9B-9C1E22645481}">
  <sheetPr codeName="工作表8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147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pvJ8lDpd/AorWj5+2cGPAbBs9IIGV/A+IXN5afSO7fTqzvTeJbhXRp0QNw+yACtBwy9ssZNH0mQc3os2CJ4Flg==" saltValue="WUym1UeXbNuQTkW+Khnigw==" spinCount="100000" sheet="1" insertRows="0" selectLockedCells="1"/>
  <phoneticPr fontId="4" type="noConversion"/>
  <dataValidations count="4">
    <dataValidation type="list" allowBlank="1" showInputMessage="1" showErrorMessage="1" sqref="G2:G202" xr:uid="{AB40B278-95F8-4F0D-BCC9-8CC9C5C44EA1}">
      <formula1>"V"</formula1>
    </dataValidation>
    <dataValidation type="list" allowBlank="1" showInputMessage="1" showErrorMessage="1" sqref="D2:D202" xr:uid="{BBC1158C-B85D-4E4F-9BF0-97619623130D}">
      <formula1>"符合,不符合"</formula1>
    </dataValidation>
    <dataValidation type="list" allowBlank="1" showInputMessage="1" showErrorMessage="1" sqref="A2:A202" xr:uid="{43F44584-DDB9-42C5-9C0A-A7C92F50CBF7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42E0ED8C-14BA-49F8-BA1F-73AC62DB8375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285D-507F-4277-A326-16D68F51C32A}">
  <sheetPr codeName="工作表9">
    <tabColor rgb="FFB2F07A"/>
  </sheetPr>
  <dimension ref="A1:L203"/>
  <sheetViews>
    <sheetView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147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POa/q2nDOs5NDu69pkSSm/t8cEG2IZWZiq1RGgKEegZeHXpn2vtmjYCnmMYPP0HSXGIizvoxNmmU70DD6kcSHg==" saltValue="FoLqp4ezkG30GuH361Uf3g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D7ABF437-7925-49B2-84A4-81C1FD6604A6}">
      <formula1>10</formula1>
    </dataValidation>
    <dataValidation type="list" allowBlank="1" showInputMessage="1" showErrorMessage="1" sqref="A2:A202" xr:uid="{D2140729-B090-4714-9F24-B4684715B8B5}">
      <formula1>"授課者,學員"</formula1>
    </dataValidation>
    <dataValidation type="list" allowBlank="1" showInputMessage="1" showErrorMessage="1" sqref="D2:D202" xr:uid="{2B65254B-011F-4B08-9D77-626DEA024892}">
      <formula1>"符合,不符合"</formula1>
    </dataValidation>
    <dataValidation type="list" allowBlank="1" showInputMessage="1" showErrorMessage="1" sqref="G2:G202" xr:uid="{EAE217B1-B5DC-444F-B794-AC1C7D108F69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具名範圍</vt:lpstr>
      </vt:variant>
      <vt:variant>
        <vt:i4>2</vt:i4>
      </vt:variant>
    </vt:vector>
  </HeadingPairs>
  <TitlesOfParts>
    <vt:vector size="23" baseType="lpstr">
      <vt:lpstr>1課程申請表</vt:lpstr>
      <vt:lpstr>2講員經歷</vt:lpstr>
      <vt:lpstr>3課程資料</vt:lpstr>
      <vt:lpstr>Data</vt:lpstr>
      <vt:lpstr>身分驗證</vt:lpstr>
      <vt:lpstr>4課程完訓人員(課程開始時間)1</vt:lpstr>
      <vt:lpstr>5簽到單(範本)</vt:lpstr>
      <vt:lpstr>4課程完訓人員(課程開始時間)2</vt:lpstr>
      <vt:lpstr>4課程完訓人員(課程開始時間)3</vt:lpstr>
      <vt:lpstr>4課程完訓人員(課程開始時間)4</vt:lpstr>
      <vt:lpstr>4課程完訓人員(課程開始時間)5</vt:lpstr>
      <vt:lpstr>4課程完訓人員(課程開始時間)6</vt:lpstr>
      <vt:lpstr>4課程完訓人員(課程開始時間)7</vt:lpstr>
      <vt:lpstr>4課程完訓人員(課程開始時間)8</vt:lpstr>
      <vt:lpstr>4課程完訓人員(課程開始時間)9</vt:lpstr>
      <vt:lpstr>4課程完訓人員(課程開始時間)10</vt:lpstr>
      <vt:lpstr>4課程完訓人員(課程開始時間)11</vt:lpstr>
      <vt:lpstr>4課程完訓人員(課程開始時間)12</vt:lpstr>
      <vt:lpstr>4課程完訓人員(課程開始時間)13</vt:lpstr>
      <vt:lpstr>4課程完訓人員(課程開始時間)14</vt:lpstr>
      <vt:lpstr>4課程完訓人員(課程開始時間)15</vt:lpstr>
      <vt:lpstr>'5簽到單(範本)'!Print_Area</vt:lpstr>
      <vt:lpstr>'5簽到單(範本)'!Print_Titles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翊銘 黃</cp:lastModifiedBy>
  <cp:lastPrinted>2023-08-07T02:07:30Z</cp:lastPrinted>
  <dcterms:created xsi:type="dcterms:W3CDTF">2017-08-31T08:53:33Z</dcterms:created>
  <dcterms:modified xsi:type="dcterms:W3CDTF">2024-07-01T04:00:06Z</dcterms:modified>
</cp:coreProperties>
</file>